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0">#REF!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'[4]Module 6_Condensed Budget'!#REF!</definedName>
    <definedName name="Capital_Expenditures___Culture___Sports">'[5]Module 6_Condensed Budget'!#REF!</definedName>
    <definedName name="Capital_Expenditures___Education" localSheetId="0">'[4]Module 6_Condensed Budget'!#REF!</definedName>
    <definedName name="Capital_Expenditures___Education">'[5]Module 6_Condensed Budget'!#REF!</definedName>
    <definedName name="Capital_Expenditures___General_Administration" localSheetId="0">'[4]Module 6_Condensed Budget'!#REF!</definedName>
    <definedName name="Capital_Expenditures___General_Administration">'[5]Module 6_Condensed Budget'!#REF!</definedName>
    <definedName name="Capital_Expenditures___Health" localSheetId="0">'[4]Module 6_Condensed Budget'!#REF!</definedName>
    <definedName name="Capital_Expenditures___Health">'[5]Module 6_Condensed Budget'!#REF!</definedName>
    <definedName name="Capital_Expenditures___Other_Activities" localSheetId="0">'[4]Module 6_Condensed Budget'!#REF!</definedName>
    <definedName name="Capital_Expenditures___Other_Activities">'[5]Module 6_Condensed Budget'!#REF!</definedName>
    <definedName name="Capital_Expenditures___Public_Works___Housing" localSheetId="0">'[4]Module 6_Condensed Budget'!#REF!</definedName>
    <definedName name="Capital_Expenditures___Public_Works___Housing">'[5]Module 6_Condensed Budget'!#REF!</definedName>
    <definedName name="Capital_Expenditures___Social_Assistance" localSheetId="0">'[4]Module 6_Condensed Budget'!#REF!</definedName>
    <definedName name="Capital_Expenditures___Social_Assistance">'[5]Module 6_Condensed Budget'!#REF!</definedName>
    <definedName name="Capital_Expenditures___Transportation___Communication" localSheetId="0">'[4]Module 6_Condensed Budget'!#REF!</definedName>
    <definedName name="Capital_Expenditures___Transportation___Communication">'[5]Module 6_Condensed Budget'!#REF!</definedName>
    <definedName name="Capital_Expenditures__Other_Economic_Activities" localSheetId="0">'[4]Module 6_Condensed Budget'!#REF!</definedName>
    <definedName name="Capital_Expenditures__Other_Economic_Activities">'[5]Module 6_Condensed Budget'!#REF!</definedName>
    <definedName name="caragiale">#REF!</definedName>
    <definedName name="Change_in_Operating_Expenditures" localSheetId="0">'[4]Module 6_Condensed Budget'!#REF!</definedName>
    <definedName name="Change_in_Operating_Expenditures">'[5]Module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d">[6]Portfolio!$F$15</definedName>
    <definedName name="_xlnm.Database" localSheetId="0">#REF!</definedName>
    <definedName name="_xlnm.Database">#REF!</definedName>
    <definedName name="Deflator__Base_Year___1995" localSheetId="0">'[4]Module 6_Condensed Budget'!#REF!</definedName>
    <definedName name="Deflator__Base_Year___1995">'[5]Module 6_Condensed Budget'!#REF!</definedName>
    <definedName name="Deflator__Base_Year___1997" localSheetId="0">'[4]Module 6_Condensed Budget'!#REF!</definedName>
    <definedName name="Deflator__Base_Year___1997">'[5]Module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>#REF!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'[7]Evolutie V_C 2003_2007 '!#REF!</definedName>
    <definedName name="Excel_BuiltIn__FilterDatabase_17">'[8]Evolutie V_C 2003_2007 '!#REF!</definedName>
    <definedName name="Excel_BuiltIn_Database" localSheetId="0">#REF!</definedName>
    <definedName name="Excel_BuiltIn_Database">#REF!</definedName>
    <definedName name="Extra">[9]ExtraScoli!$B$150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hidden="1">{"'Lennar U.S. Partners'!$A$1:$N$53"}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[10]Inputs!$A$118:$L$125</definedName>
    <definedName name="Intlfive">[10]Inputs!$A$192:$J$212</definedName>
    <definedName name="Intlfour">[10]Inputs!$A$170:$J$185</definedName>
    <definedName name="Intlseven">[10]Inputs!$A$258:$J$289</definedName>
    <definedName name="Intlsix">[10]Inputs!$A$219:$J$250</definedName>
    <definedName name="Intlthree">[10]Inputs!$A$151:$L$163</definedName>
    <definedName name="Intltwo">[10]Inputs!$A$132:$L$144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>#REF!</definedName>
    <definedName name="Maturity">[11]Params!$B$3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'[4]Module 6_Condensed Budget'!#REF!</definedName>
    <definedName name="Net_Outstanding_Debt">'[5]Module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>#REF!</definedName>
    <definedName name="_xlnm.Print_Area" localSheetId="0">'1.4'!$A$1:$Z$38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'[4]Module 6_Condensed Budget'!#REF!</definedName>
    <definedName name="Proceeds_from_the_sale_of_public_property">'[5]Module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 localSheetId="0">#REF!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'[12]_Cash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>#REF!</definedName>
    <definedName name="specMTM" localSheetId="0">#REF!</definedName>
    <definedName name="specMTM">#REF!</definedName>
    <definedName name="Spot">[13]Portfolio!$F$15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'[14]Fund IV Summary'!$C$1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'[4]Module 6_Condensed Budget'!#REF!</definedName>
    <definedName name="Total_Population">'[5]Module 6_Condensed Budget'!#REF!</definedName>
    <definedName name="Total_Print">'[15]ROLLUP _ Fund II'!$C$1:$L$17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S38" i="1" l="1"/>
  <c r="N38" i="1"/>
  <c r="S35" i="1"/>
  <c r="Y34" i="1"/>
  <c r="W34" i="1"/>
  <c r="V34" i="1"/>
  <c r="U34" i="1"/>
  <c r="N34" i="1"/>
  <c r="Z33" i="1"/>
  <c r="Y33" i="1"/>
  <c r="W33" i="1"/>
  <c r="V33" i="1"/>
  <c r="V31" i="1" s="1"/>
  <c r="U33" i="1"/>
  <c r="N33" i="1"/>
  <c r="Y32" i="1"/>
  <c r="W32" i="1"/>
  <c r="W31" i="1" s="1"/>
  <c r="V32" i="1"/>
  <c r="U32" i="1"/>
  <c r="N32" i="1"/>
  <c r="Y31" i="1"/>
  <c r="U31" i="1"/>
  <c r="N31" i="1"/>
  <c r="Z30" i="1"/>
  <c r="Z34" i="1" s="1"/>
  <c r="X30" i="1"/>
  <c r="X34" i="1" s="1"/>
  <c r="N30" i="1"/>
  <c r="L30" i="1"/>
  <c r="K30" i="1"/>
  <c r="J30" i="1"/>
  <c r="I30" i="1"/>
  <c r="H30" i="1"/>
  <c r="G30" i="1"/>
  <c r="F30" i="1"/>
  <c r="E30" i="1"/>
  <c r="D30" i="1"/>
  <c r="AB30" i="1" s="1"/>
  <c r="Z29" i="1"/>
  <c r="X29" i="1"/>
  <c r="X33" i="1" s="1"/>
  <c r="S29" i="1"/>
  <c r="R29" i="1"/>
  <c r="Q29" i="1"/>
  <c r="P29" i="1"/>
  <c r="O29" i="1"/>
  <c r="N29" i="1"/>
  <c r="L29" i="1"/>
  <c r="K29" i="1"/>
  <c r="J29" i="1"/>
  <c r="I29" i="1"/>
  <c r="H29" i="1"/>
  <c r="G29" i="1"/>
  <c r="F29" i="1"/>
  <c r="E29" i="1"/>
  <c r="AB29" i="1" s="1"/>
  <c r="D29" i="1"/>
  <c r="Z28" i="1"/>
  <c r="Z32" i="1" s="1"/>
  <c r="Z31" i="1" s="1"/>
  <c r="X28" i="1"/>
  <c r="X32" i="1" s="1"/>
  <c r="S28" i="1"/>
  <c r="R28" i="1"/>
  <c r="R27" i="1" s="1"/>
  <c r="Q28" i="1"/>
  <c r="P28" i="1"/>
  <c r="P27" i="1" s="1"/>
  <c r="O28" i="1"/>
  <c r="N28" i="1"/>
  <c r="L28" i="1"/>
  <c r="K28" i="1"/>
  <c r="K27" i="1" s="1"/>
  <c r="J28" i="1"/>
  <c r="I28" i="1"/>
  <c r="I27" i="1" s="1"/>
  <c r="H28" i="1"/>
  <c r="G28" i="1"/>
  <c r="G27" i="1" s="1"/>
  <c r="F28" i="1"/>
  <c r="E28" i="1"/>
  <c r="AB28" i="1" s="1"/>
  <c r="AB27" i="1" s="1"/>
  <c r="D28" i="1"/>
  <c r="X27" i="1"/>
  <c r="W27" i="1"/>
  <c r="V27" i="1"/>
  <c r="U27" i="1"/>
  <c r="S27" i="1"/>
  <c r="Q27" i="1"/>
  <c r="O27" i="1"/>
  <c r="N27" i="1"/>
  <c r="L27" i="1"/>
  <c r="J27" i="1"/>
  <c r="H27" i="1"/>
  <c r="F27" i="1"/>
  <c r="D27" i="1"/>
  <c r="Z26" i="1"/>
  <c r="Y26" i="1"/>
  <c r="X26" i="1"/>
  <c r="W26" i="1"/>
  <c r="V26" i="1"/>
  <c r="U26" i="1"/>
  <c r="U23" i="1" s="1"/>
  <c r="T26" i="1"/>
  <c r="S26" i="1"/>
  <c r="R26" i="1"/>
  <c r="Q26" i="1"/>
  <c r="Q23" i="1" s="1"/>
  <c r="P26" i="1"/>
  <c r="O26" i="1"/>
  <c r="N26" i="1"/>
  <c r="L26" i="1"/>
  <c r="L23" i="1" s="1"/>
  <c r="K26" i="1"/>
  <c r="J26" i="1"/>
  <c r="I26" i="1"/>
  <c r="H26" i="1"/>
  <c r="H23" i="1" s="1"/>
  <c r="G26" i="1"/>
  <c r="F26" i="1"/>
  <c r="E26" i="1"/>
  <c r="Z25" i="1"/>
  <c r="Y25" i="1"/>
  <c r="X25" i="1"/>
  <c r="W25" i="1"/>
  <c r="W23" i="1" s="1"/>
  <c r="V25" i="1"/>
  <c r="V23" i="1" s="1"/>
  <c r="U25" i="1"/>
  <c r="T25" i="1"/>
  <c r="S25" i="1"/>
  <c r="S23" i="1" s="1"/>
  <c r="R25" i="1"/>
  <c r="R23" i="1" s="1"/>
  <c r="Q25" i="1"/>
  <c r="P25" i="1"/>
  <c r="O25" i="1"/>
  <c r="O23" i="1" s="1"/>
  <c r="N25" i="1"/>
  <c r="L25" i="1"/>
  <c r="K25" i="1"/>
  <c r="J25" i="1"/>
  <c r="J23" i="1" s="1"/>
  <c r="I25" i="1"/>
  <c r="I23" i="1" s="1"/>
  <c r="H25" i="1"/>
  <c r="G25" i="1"/>
  <c r="F25" i="1"/>
  <c r="F23" i="1" s="1"/>
  <c r="E25" i="1"/>
  <c r="E23" i="1" s="1"/>
  <c r="D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L24" i="1"/>
  <c r="K24" i="1"/>
  <c r="J24" i="1"/>
  <c r="I24" i="1"/>
  <c r="H24" i="1"/>
  <c r="G24" i="1"/>
  <c r="F24" i="1"/>
  <c r="E24" i="1"/>
  <c r="D24" i="1"/>
  <c r="X23" i="1"/>
  <c r="T23" i="1"/>
  <c r="P23" i="1"/>
  <c r="N23" i="1"/>
  <c r="K23" i="1"/>
  <c r="G23" i="1"/>
  <c r="D23" i="1"/>
  <c r="Z22" i="1"/>
  <c r="Y22" i="1"/>
  <c r="X22" i="1"/>
  <c r="X19" i="1" s="1"/>
  <c r="W22" i="1"/>
  <c r="V22" i="1"/>
  <c r="U22" i="1"/>
  <c r="P22" i="1"/>
  <c r="P19" i="1" s="1"/>
  <c r="O22" i="1"/>
  <c r="N22" i="1"/>
  <c r="L22" i="1"/>
  <c r="K22" i="1"/>
  <c r="K19" i="1" s="1"/>
  <c r="J22" i="1"/>
  <c r="I22" i="1"/>
  <c r="H22" i="1"/>
  <c r="G22" i="1"/>
  <c r="G19" i="1" s="1"/>
  <c r="F22" i="1"/>
  <c r="E22" i="1"/>
  <c r="Z21" i="1"/>
  <c r="Y21" i="1"/>
  <c r="X21" i="1"/>
  <c r="W21" i="1"/>
  <c r="V21" i="1"/>
  <c r="U21" i="1"/>
  <c r="P21" i="1"/>
  <c r="O21" i="1"/>
  <c r="N21" i="1"/>
  <c r="L21" i="1"/>
  <c r="K21" i="1"/>
  <c r="J21" i="1"/>
  <c r="I21" i="1"/>
  <c r="H21" i="1"/>
  <c r="G21" i="1"/>
  <c r="F21" i="1"/>
  <c r="E21" i="1"/>
  <c r="D21" i="1"/>
  <c r="Z20" i="1"/>
  <c r="Y20" i="1"/>
  <c r="Y19" i="1" s="1"/>
  <c r="X20" i="1"/>
  <c r="W20" i="1"/>
  <c r="V20" i="1"/>
  <c r="U20" i="1"/>
  <c r="U19" i="1" s="1"/>
  <c r="P20" i="1"/>
  <c r="O20" i="1"/>
  <c r="N20" i="1"/>
  <c r="L20" i="1"/>
  <c r="L19" i="1" s="1"/>
  <c r="K20" i="1"/>
  <c r="J20" i="1"/>
  <c r="I20" i="1"/>
  <c r="H20" i="1"/>
  <c r="H19" i="1" s="1"/>
  <c r="G20" i="1"/>
  <c r="F20" i="1"/>
  <c r="E20" i="1"/>
  <c r="D20" i="1"/>
  <c r="D19" i="1" s="1"/>
  <c r="W19" i="1"/>
  <c r="T19" i="1"/>
  <c r="S19" i="1"/>
  <c r="R19" i="1"/>
  <c r="Q19" i="1"/>
  <c r="O19" i="1"/>
  <c r="N19" i="1"/>
  <c r="J19" i="1"/>
  <c r="F19" i="1"/>
  <c r="N18" i="1"/>
  <c r="L18" i="1"/>
  <c r="K18" i="1"/>
  <c r="J18" i="1"/>
  <c r="I18" i="1"/>
  <c r="H18" i="1"/>
  <c r="G18" i="1"/>
  <c r="F18" i="1"/>
  <c r="E18" i="1"/>
  <c r="V17" i="1"/>
  <c r="U17" i="1"/>
  <c r="T17" i="1"/>
  <c r="T9" i="1" s="1"/>
  <c r="T33" i="1" s="1"/>
  <c r="S17" i="1"/>
  <c r="R17" i="1"/>
  <c r="R9" i="1" s="1"/>
  <c r="R33" i="1" s="1"/>
  <c r="Q17" i="1"/>
  <c r="P17" i="1"/>
  <c r="P9" i="1" s="1"/>
  <c r="P33" i="1" s="1"/>
  <c r="O17" i="1"/>
  <c r="N17" i="1"/>
  <c r="L17" i="1"/>
  <c r="K17" i="1"/>
  <c r="J17" i="1"/>
  <c r="I17" i="1"/>
  <c r="H17" i="1"/>
  <c r="G17" i="1"/>
  <c r="F17" i="1"/>
  <c r="E17" i="1"/>
  <c r="D17" i="1"/>
  <c r="V16" i="1"/>
  <c r="U16" i="1"/>
  <c r="T16" i="1"/>
  <c r="S16" i="1"/>
  <c r="R16" i="1"/>
  <c r="R15" i="1" s="1"/>
  <c r="Q16" i="1"/>
  <c r="P16" i="1"/>
  <c r="O16" i="1"/>
  <c r="N16" i="1"/>
  <c r="L16" i="1"/>
  <c r="K16" i="1"/>
  <c r="K15" i="1" s="1"/>
  <c r="J16" i="1"/>
  <c r="I16" i="1"/>
  <c r="I15" i="1" s="1"/>
  <c r="H16" i="1"/>
  <c r="G16" i="1"/>
  <c r="G15" i="1" s="1"/>
  <c r="F16" i="1"/>
  <c r="E16" i="1"/>
  <c r="E15" i="1" s="1"/>
  <c r="D16" i="1"/>
  <c r="U15" i="1"/>
  <c r="S15" i="1"/>
  <c r="Q15" i="1"/>
  <c r="O15" i="1"/>
  <c r="N15" i="1"/>
  <c r="L15" i="1"/>
  <c r="J15" i="1"/>
  <c r="H15" i="1"/>
  <c r="F15" i="1"/>
  <c r="D15" i="1"/>
  <c r="N14" i="1"/>
  <c r="K14" i="1"/>
  <c r="K10" i="1" s="1"/>
  <c r="K34" i="1" s="1"/>
  <c r="J14" i="1"/>
  <c r="I14" i="1"/>
  <c r="I10" i="1" s="1"/>
  <c r="I34" i="1" s="1"/>
  <c r="H14" i="1"/>
  <c r="G14" i="1"/>
  <c r="G10" i="1" s="1"/>
  <c r="G34" i="1" s="1"/>
  <c r="F14" i="1"/>
  <c r="E14" i="1"/>
  <c r="E10" i="1" s="1"/>
  <c r="E34" i="1" s="1"/>
  <c r="O13" i="1"/>
  <c r="N13" i="1"/>
  <c r="L13" i="1"/>
  <c r="K13" i="1"/>
  <c r="K9" i="1" s="1"/>
  <c r="K33" i="1" s="1"/>
  <c r="J13" i="1"/>
  <c r="I13" i="1"/>
  <c r="I11" i="1" s="1"/>
  <c r="H13" i="1"/>
  <c r="G13" i="1"/>
  <c r="G9" i="1" s="1"/>
  <c r="G33" i="1" s="1"/>
  <c r="F13" i="1"/>
  <c r="E13" i="1"/>
  <c r="E11" i="1" s="1"/>
  <c r="D13" i="1"/>
  <c r="O12" i="1"/>
  <c r="O11" i="1" s="1"/>
  <c r="N12" i="1"/>
  <c r="L12" i="1"/>
  <c r="K12" i="1"/>
  <c r="J12" i="1"/>
  <c r="J11" i="1" s="1"/>
  <c r="I12" i="1"/>
  <c r="H12" i="1"/>
  <c r="G12" i="1"/>
  <c r="F12" i="1"/>
  <c r="E12" i="1"/>
  <c r="D12" i="1"/>
  <c r="U11" i="1"/>
  <c r="Q11" i="1"/>
  <c r="P11" i="1"/>
  <c r="N11" i="1"/>
  <c r="L11" i="1"/>
  <c r="H11" i="1"/>
  <c r="F11" i="1"/>
  <c r="D11" i="1"/>
  <c r="T10" i="1"/>
  <c r="T34" i="1" s="1"/>
  <c r="S10" i="1"/>
  <c r="S34" i="1" s="1"/>
  <c r="R10" i="1"/>
  <c r="R34" i="1" s="1"/>
  <c r="Q10" i="1"/>
  <c r="Q34" i="1" s="1"/>
  <c r="O10" i="1"/>
  <c r="O34" i="1" s="1"/>
  <c r="N10" i="1"/>
  <c r="L10" i="1"/>
  <c r="L34" i="1" s="1"/>
  <c r="J10" i="1"/>
  <c r="J34" i="1" s="1"/>
  <c r="H10" i="1"/>
  <c r="H34" i="1" s="1"/>
  <c r="F10" i="1"/>
  <c r="F34" i="1" s="1"/>
  <c r="D10" i="1"/>
  <c r="D34" i="1" s="1"/>
  <c r="AB34" i="1" s="1"/>
  <c r="S9" i="1"/>
  <c r="S33" i="1" s="1"/>
  <c r="Q9" i="1"/>
  <c r="Q33" i="1" s="1"/>
  <c r="O9" i="1"/>
  <c r="O33" i="1" s="1"/>
  <c r="N9" i="1"/>
  <c r="L9" i="1"/>
  <c r="L33" i="1" s="1"/>
  <c r="J9" i="1"/>
  <c r="J33" i="1" s="1"/>
  <c r="H9" i="1"/>
  <c r="H33" i="1" s="1"/>
  <c r="F9" i="1"/>
  <c r="F33" i="1" s="1"/>
  <c r="D9" i="1"/>
  <c r="D33" i="1" s="1"/>
  <c r="AB33" i="1" s="1"/>
  <c r="S8" i="1"/>
  <c r="S32" i="1" s="1"/>
  <c r="Q8" i="1"/>
  <c r="Q32" i="1" s="1"/>
  <c r="O8" i="1"/>
  <c r="O32" i="1" s="1"/>
  <c r="O31" i="1" s="1"/>
  <c r="N8" i="1"/>
  <c r="L8" i="1"/>
  <c r="L32" i="1" s="1"/>
  <c r="J8" i="1"/>
  <c r="J32" i="1" s="1"/>
  <c r="H8" i="1"/>
  <c r="H32" i="1" s="1"/>
  <c r="H31" i="1" s="1"/>
  <c r="F8" i="1"/>
  <c r="F32" i="1" s="1"/>
  <c r="F31" i="1" s="1"/>
  <c r="D8" i="1"/>
  <c r="D32" i="1" s="1"/>
  <c r="O7" i="1"/>
  <c r="N7" i="1"/>
  <c r="H7" i="1"/>
  <c r="D7" i="1"/>
  <c r="Q6" i="1"/>
  <c r="R6" i="1" s="1"/>
  <c r="S6" i="1" s="1"/>
  <c r="T6" i="1" s="1"/>
  <c r="P6" i="1"/>
  <c r="H6" i="1"/>
  <c r="I6" i="1" s="1"/>
  <c r="J6" i="1" s="1"/>
  <c r="K6" i="1" s="1"/>
  <c r="L6" i="1" s="1"/>
  <c r="F6" i="1"/>
  <c r="G6" i="1" s="1"/>
  <c r="N2" i="1"/>
  <c r="L7" i="1" l="1"/>
  <c r="S7" i="1"/>
  <c r="Q31" i="1"/>
  <c r="J7" i="1"/>
  <c r="Q7" i="1"/>
  <c r="J31" i="1"/>
  <c r="F7" i="1"/>
  <c r="AB32" i="1"/>
  <c r="D31" i="1"/>
  <c r="L31" i="1"/>
  <c r="S31" i="1"/>
  <c r="G11" i="1"/>
  <c r="K11" i="1"/>
  <c r="P15" i="1"/>
  <c r="P8" i="1"/>
  <c r="T15" i="1"/>
  <c r="T8" i="1"/>
  <c r="E19" i="1"/>
  <c r="I19" i="1"/>
  <c r="V19" i="1"/>
  <c r="Z19" i="1"/>
  <c r="X31" i="1"/>
  <c r="G8" i="1"/>
  <c r="K8" i="1"/>
  <c r="P10" i="1"/>
  <c r="P34" i="1" s="1"/>
  <c r="E27" i="1"/>
  <c r="E8" i="1"/>
  <c r="I8" i="1"/>
  <c r="R8" i="1"/>
  <c r="E9" i="1"/>
  <c r="E33" i="1" s="1"/>
  <c r="I9" i="1"/>
  <c r="I33" i="1" s="1"/>
  <c r="Z27" i="1"/>
  <c r="I7" i="1" l="1"/>
  <c r="I32" i="1"/>
  <c r="I31" i="1" s="1"/>
  <c r="G32" i="1"/>
  <c r="G31" i="1" s="1"/>
  <c r="G7" i="1"/>
  <c r="K32" i="1"/>
  <c r="K31" i="1" s="1"/>
  <c r="K7" i="1"/>
  <c r="E7" i="1"/>
  <c r="E32" i="1"/>
  <c r="E31" i="1" s="1"/>
  <c r="P32" i="1"/>
  <c r="P31" i="1" s="1"/>
  <c r="P7" i="1"/>
  <c r="R7" i="1"/>
  <c r="R32" i="1"/>
  <c r="R31" i="1" s="1"/>
  <c r="T32" i="1"/>
  <c r="T31" i="1" s="1"/>
  <c r="T7" i="1"/>
</calcChain>
</file>

<file path=xl/sharedStrings.xml><?xml version="1.0" encoding="utf-8"?>
<sst xmlns="http://schemas.openxmlformats.org/spreadsheetml/2006/main" count="56" uniqueCount="45">
  <si>
    <t>Anexa 1.4</t>
  </si>
  <si>
    <t>SITUATIE privind serviciul datoriei publice locale 
Consilul Local al Orasului Sinaia in perioada 2018-2031</t>
  </si>
  <si>
    <t xml:space="preserve">Nr. Crt. </t>
  </si>
  <si>
    <t>Serviciul anual al datoriei publice locale</t>
  </si>
  <si>
    <t>Anul</t>
  </si>
  <si>
    <t>Serviciul datoriei publice locale pentru imprumuturile si garantiile existente (a1+b1+c1)</t>
  </si>
  <si>
    <t>a1) Rambursarea imprumutului (a1.1+a1.2+a1.3+a1.4)</t>
  </si>
  <si>
    <t>b1) Dobanzi (b1.1+b1.2+b1.3+b1.4)</t>
  </si>
  <si>
    <t>c1) Comisioane (c1.1+c1.2+c1.3+c1.4)</t>
  </si>
  <si>
    <t>1.1</t>
  </si>
  <si>
    <t>Serviciul datoriei publice locale pentru credit Alpha Bank (8.145.000 lei) (a1.1+b1.1+c1.1)</t>
  </si>
  <si>
    <t>a1.1) Rambursarea imprumutului</t>
  </si>
  <si>
    <t xml:space="preserve">b1.1) Dobanzi </t>
  </si>
  <si>
    <t>c1.1) Comisioane</t>
  </si>
  <si>
    <t>1.2</t>
  </si>
  <si>
    <t>Serviciul datoriei publice locale pentru credit BRD Group SG (13.104.900 eur) (a1.2+b1.2+c1.2)</t>
  </si>
  <si>
    <t>1.3</t>
  </si>
  <si>
    <t>a1.2) Rambursarea imprumutului</t>
  </si>
  <si>
    <t xml:space="preserve">b1.2) Dobanzi </t>
  </si>
  <si>
    <t>c1.2) Comisioane</t>
  </si>
  <si>
    <t>Serviciul datoriei publice locale pentru garantie Bancpost (18 mio) (a1.3+b1.3+c1.3)</t>
  </si>
  <si>
    <t>1.4</t>
  </si>
  <si>
    <t>a1.3) Rambursarea imprumutului</t>
  </si>
  <si>
    <t xml:space="preserve">b1.3) Dobanzi </t>
  </si>
  <si>
    <t>c1.3) Comisioane</t>
  </si>
  <si>
    <t>Serv. datoriei publice locale pentru credit prog SAMTID (553.967,97 EURO) (a1.4+b1.4+c1.4) - fd eur</t>
  </si>
  <si>
    <t>1.5</t>
  </si>
  <si>
    <t>a1.4) Rambursarea imprumutului</t>
  </si>
  <si>
    <t xml:space="preserve">b1.4) Dobanzi </t>
  </si>
  <si>
    <t>c1.4) Comisioane</t>
  </si>
  <si>
    <t>2</t>
  </si>
  <si>
    <t>Serviciul datoriei publice locale pentru care se solicita autorizarea garantarii (10.5 mio lei)</t>
  </si>
  <si>
    <t>a2) Rambursarea imprumutului</t>
  </si>
  <si>
    <t xml:space="preserve">b2) Dobanzi </t>
  </si>
  <si>
    <t>c2) Comisioane</t>
  </si>
  <si>
    <t>3</t>
  </si>
  <si>
    <t>Serviciul total datoriei publice locale (a3+b3+c3)</t>
  </si>
  <si>
    <t>a3) Rambursarea imprumutului (a1+a2)</t>
  </si>
  <si>
    <t>b3) Dobanzi (b1+b2)</t>
  </si>
  <si>
    <t>c3) Comisioane (c1+c2)</t>
  </si>
  <si>
    <t>ORDONATOR PRINCIPAL DE CREDITE</t>
  </si>
  <si>
    <t>SEF SERVICIU</t>
  </si>
  <si>
    <t>Primar</t>
  </si>
  <si>
    <t>Vlad Gheorghe Oprea</t>
  </si>
  <si>
    <t>Vasile Paula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</si>
</sst>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 &quot;#,##0_);[Red]&quot;(? &quot;#,##0\)"/>
    <numFmt numFmtId="165" formatCode="&quot;\ &quot;#,##0_);[Red]&quot;(\ &quot;#,##0\)"/>
    <numFmt numFmtId="166" formatCode="&quot;£ &quot;#,##0_);[Red]&quot;(£ &quot;#,##0\)"/>
    <numFmt numFmtId="167" formatCode="&quot;$ &quot;#,##0_);&quot;($ &quot;#,##0\);\-_)"/>
    <numFmt numFmtId="168" formatCode="0%_);\(0%\);\-_)"/>
    <numFmt numFmtId="169" formatCode="#,##0_);\(#,##0\);\-_)"/>
    <numFmt numFmtId="170" formatCode="&quot;$ &quot;#,##0.0_);&quot;($ &quot;#,##0.0\);\-_)"/>
    <numFmt numFmtId="171" formatCode="0.0%_);\(0.0%\);\-_)"/>
    <numFmt numFmtId="172" formatCode="#,##0.0_);\(#,##0.0\);\-_)"/>
    <numFmt numFmtId="173" formatCode="&quot;$ &quot;#,##0.00_);&quot;($ &quot;#,##0.00\);\-_)"/>
    <numFmt numFmtId="174" formatCode="0.00%_);\(0.00%\);\-_)"/>
    <numFmt numFmtId="175" formatCode="#,##0.00_);\(#,##0.00\);\-_)"/>
    <numFmt numFmtId="176" formatCode="&quot;$ &quot;#,##0.000_);&quot;($ &quot;#,##0.000\);\-_)"/>
    <numFmt numFmtId="177" formatCode="0.000%_);\(0.000%\);\-_)"/>
    <numFmt numFmtId="178" formatCode="#,##0.000_);\(#,##0.000\);\-_)"/>
    <numFmt numFmtId="179" formatCode="d\-mmm\-yy_);d\-mmm\-yy_);&quot;&quot;"/>
    <numFmt numFmtId="180" formatCode="#,_);\(#,\);\-_)"/>
    <numFmt numFmtId="181" formatCode="#,##0_);\(#,##0\);&quot;- &quot;"/>
    <numFmt numFmtId="182" formatCode="General;[Red]\-General"/>
    <numFmt numFmtId="183" formatCode="&quot;•  &quot;@"/>
    <numFmt numFmtId="184" formatCode="0.000_)"/>
    <numFmt numFmtId="185" formatCode="#,##0.0_);\(#,##0.0\)"/>
    <numFmt numFmtId="186" formatCode="#,##0.00;\-#,##0.00"/>
    <numFmt numFmtId="187" formatCode="#,##0.000_);\(#,##0.000\)"/>
    <numFmt numFmtId="188" formatCode="_-* #,##0.00\ _l_e_i_-;\-* #,##0.00\ _l_e_i_-;_-* &quot;-&quot;??\ _l_e_i_-;_-@_-"/>
    <numFmt numFmtId="189" formatCode="&quot;$ &quot;#,##0.0_);&quot;($ &quot;#,##0.0\)"/>
    <numFmt numFmtId="190" formatCode="&quot;$ &quot;#,##0.00_);&quot;($ &quot;#,##0.00\)"/>
    <numFmt numFmtId="191" formatCode="&quot;$ &quot;#,##0.000_);&quot;($ &quot;#,##0.000\)"/>
    <numFmt numFmtId="192" formatCode="&quot;  &quot;_•&quot;–    &quot;@"/>
    <numFmt numFmtId="193" formatCode="mmmm\ d&quot;, &quot;yyyy_)"/>
    <numFmt numFmtId="194" formatCode="d\-mmm\-yy_)"/>
    <numFmt numFmtId="195" formatCode="m/d/yy_)"/>
    <numFmt numFmtId="196" formatCode="m/yy_)"/>
    <numFmt numFmtId="197" formatCode="mmm\-yy_)"/>
    <numFmt numFmtId="198" formatCode="_-[$€-2]\ * #,##0.00_-;\-[$€-2]\ * #,##0.00_-;_-[$€-2]\ * \-??_-"/>
    <numFmt numFmtId="199" formatCode="#\ ?/?_)"/>
    <numFmt numFmtId="200" formatCode=";;;"/>
    <numFmt numFmtId="201" formatCode="0.00_)"/>
    <numFmt numFmtId="202" formatCode="_(* #,##0_);_(* \(#,##0\);_(* &quot;-&quot;??_);_(@_)"/>
    <numFmt numFmtId="203" formatCode="0.0%_);\(0.0%\)"/>
    <numFmt numFmtId="204" formatCode="0.00%_);\(0.00%\)"/>
    <numFmt numFmtId="205" formatCode="0.000%_);\(0.000%\)"/>
    <numFmt numFmtId="206" formatCode="#,##0_);\(#,##0\);\-_);&quot;• &quot;@_)"/>
    <numFmt numFmtId="207" formatCode="#,##0_);\(#,##0\);\-_);&quot;– &quot;@"/>
    <numFmt numFmtId="208" formatCode="#,##0_);\(#,##0\);\-_);&quot;— &quot;@"/>
    <numFmt numFmtId="209" formatCode="#,##0\x_);\(#,##0&quot;x)&quot;"/>
    <numFmt numFmtId="210" formatCode="#,##0.0\x_);\(#,##0.0&quot;x)&quot;"/>
    <numFmt numFmtId="211" formatCode="#,##0.00\x_);\(#,##0.00&quot;x)&quot;"/>
    <numFmt numFmtId="212" formatCode="_(* #,##0_);_(* \(#,##0\);_(* \-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9">
    <xf numFmtId="0" fontId="0" fillId="0" borderId="0"/>
    <xf numFmtId="0" fontId="2" fillId="0" borderId="0"/>
    <xf numFmtId="164" fontId="5" fillId="3" borderId="0" applyBorder="0" applyAlignment="0" applyProtection="0"/>
    <xf numFmtId="165" fontId="5" fillId="3" borderId="0" applyBorder="0" applyAlignment="0" applyProtection="0"/>
    <xf numFmtId="166" fontId="5" fillId="3" borderId="0" applyBorder="0" applyAlignment="0" applyProtection="0"/>
    <xf numFmtId="165" fontId="5" fillId="3" borderId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7" fontId="5" fillId="3" borderId="0" applyBorder="0" applyAlignment="0" applyProtection="0"/>
    <xf numFmtId="168" fontId="5" fillId="3" borderId="0" applyBorder="0" applyAlignment="0" applyProtection="0"/>
    <xf numFmtId="169" fontId="5" fillId="3" borderId="0" applyBorder="0" applyAlignment="0" applyProtection="0"/>
    <xf numFmtId="170" fontId="5" fillId="3" borderId="0" applyBorder="0" applyAlignment="0" applyProtection="0"/>
    <xf numFmtId="171" fontId="5" fillId="3" borderId="0" applyBorder="0" applyAlignment="0" applyProtection="0"/>
    <xf numFmtId="172" fontId="5" fillId="3" borderId="0" applyBorder="0" applyAlignment="0" applyProtection="0"/>
    <xf numFmtId="173" fontId="5" fillId="3" borderId="0" applyBorder="0" applyAlignment="0" applyProtection="0"/>
    <xf numFmtId="174" fontId="5" fillId="3" borderId="0" applyBorder="0" applyAlignment="0" applyProtection="0"/>
    <xf numFmtId="175" fontId="5" fillId="3" borderId="0" applyBorder="0" applyAlignment="0" applyProtection="0"/>
    <xf numFmtId="176" fontId="5" fillId="3" borderId="0" applyBorder="0" applyAlignment="0" applyProtection="0"/>
    <xf numFmtId="177" fontId="5" fillId="3" borderId="0" applyBorder="0" applyAlignment="0" applyProtection="0"/>
    <xf numFmtId="178" fontId="5" fillId="3" borderId="0" applyBorder="0" applyAlignment="0" applyProtection="0"/>
    <xf numFmtId="179" fontId="5" fillId="3" borderId="0" applyBorder="0" applyAlignment="0" applyProtection="0"/>
    <xf numFmtId="180" fontId="5" fillId="3" borderId="0" applyBorder="0" applyAlignment="0" applyProtection="0"/>
    <xf numFmtId="181" fontId="5" fillId="3" borderId="0" applyBorder="0" applyAlignment="0"/>
    <xf numFmtId="182" fontId="9" fillId="3" borderId="8" applyAlignment="0" applyProtection="0"/>
    <xf numFmtId="183" fontId="5" fillId="3" borderId="0" applyBorder="0" applyAlignment="0" applyProtection="0"/>
    <xf numFmtId="0" fontId="10" fillId="22" borderId="0" applyNumberFormat="0" applyBorder="0" applyAlignment="0" applyProtection="0"/>
    <xf numFmtId="0" fontId="11" fillId="23" borderId="9" applyNumberFormat="0" applyAlignment="0" applyProtection="0"/>
    <xf numFmtId="0" fontId="11" fillId="24" borderId="9" applyNumberFormat="0" applyAlignment="0" applyProtection="0"/>
    <xf numFmtId="0" fontId="11" fillId="24" borderId="9" applyNumberFormat="0" applyAlignment="0" applyProtection="0"/>
    <xf numFmtId="0" fontId="11" fillId="24" borderId="9" applyNumberFormat="0" applyAlignment="0" applyProtection="0"/>
    <xf numFmtId="0" fontId="11" fillId="24" borderId="9" applyNumberFormat="0" applyAlignment="0" applyProtection="0"/>
    <xf numFmtId="0" fontId="11" fillId="24" borderId="9" applyNumberFormat="0" applyAlignment="0" applyProtection="0"/>
    <xf numFmtId="0" fontId="11" fillId="24" borderId="9" applyNumberFormat="0" applyAlignment="0" applyProtection="0"/>
    <xf numFmtId="0" fontId="11" fillId="24" borderId="9" applyNumberFormat="0" applyAlignment="0" applyProtection="0"/>
    <xf numFmtId="0" fontId="11" fillId="24" borderId="9" applyNumberFormat="0" applyAlignment="0" applyProtection="0"/>
    <xf numFmtId="0" fontId="11" fillId="24" borderId="9" applyNumberFormat="0" applyAlignment="0" applyProtection="0"/>
    <xf numFmtId="0" fontId="11" fillId="24" borderId="9" applyNumberFormat="0" applyAlignment="0" applyProtection="0"/>
    <xf numFmtId="0" fontId="11" fillId="24" borderId="9" applyNumberFormat="0" applyAlignment="0" applyProtection="0"/>
    <xf numFmtId="0" fontId="11" fillId="24" borderId="9" applyNumberFormat="0" applyAlignment="0" applyProtection="0"/>
    <xf numFmtId="0" fontId="11" fillId="24" borderId="9" applyNumberFormat="0" applyAlignment="0" applyProtection="0"/>
    <xf numFmtId="0" fontId="11" fillId="24" borderId="9" applyNumberFormat="0" applyAlignment="0" applyProtection="0"/>
    <xf numFmtId="0" fontId="11" fillId="24" borderId="9" applyNumberFormat="0" applyAlignment="0" applyProtection="0"/>
    <xf numFmtId="0" fontId="11" fillId="24" borderId="9" applyNumberFormat="0" applyAlignment="0" applyProtection="0"/>
    <xf numFmtId="0" fontId="11" fillId="24" borderId="9" applyNumberFormat="0" applyAlignment="0" applyProtection="0"/>
    <xf numFmtId="0" fontId="12" fillId="0" borderId="10" applyNumberFormat="0" applyFill="0" applyAlignment="0" applyProtection="0"/>
    <xf numFmtId="0" fontId="13" fillId="25" borderId="11" applyNumberFormat="0" applyAlignment="0" applyProtection="0"/>
    <xf numFmtId="0" fontId="13" fillId="25" borderId="11" applyNumberFormat="0" applyAlignment="0" applyProtection="0"/>
    <xf numFmtId="0" fontId="13" fillId="25" borderId="11" applyNumberFormat="0" applyAlignment="0" applyProtection="0"/>
    <xf numFmtId="0" fontId="13" fillId="25" borderId="11" applyNumberFormat="0" applyAlignment="0" applyProtection="0"/>
    <xf numFmtId="0" fontId="13" fillId="25" borderId="11" applyNumberFormat="0" applyAlignment="0" applyProtection="0"/>
    <xf numFmtId="0" fontId="13" fillId="25" borderId="11" applyNumberFormat="0" applyAlignment="0" applyProtection="0"/>
    <xf numFmtId="0" fontId="13" fillId="25" borderId="11" applyNumberFormat="0" applyAlignment="0" applyProtection="0"/>
    <xf numFmtId="0" fontId="13" fillId="25" borderId="11" applyNumberFormat="0" applyAlignment="0" applyProtection="0"/>
    <xf numFmtId="0" fontId="13" fillId="25" borderId="11" applyNumberFormat="0" applyAlignment="0" applyProtection="0"/>
    <xf numFmtId="0" fontId="13" fillId="25" borderId="11" applyNumberFormat="0" applyAlignment="0" applyProtection="0"/>
    <xf numFmtId="0" fontId="13" fillId="25" borderId="11" applyNumberFormat="0" applyAlignment="0" applyProtection="0"/>
    <xf numFmtId="0" fontId="13" fillId="25" borderId="11" applyNumberFormat="0" applyAlignment="0" applyProtection="0"/>
    <xf numFmtId="0" fontId="13" fillId="25" borderId="11" applyNumberFormat="0" applyAlignment="0" applyProtection="0"/>
    <xf numFmtId="0" fontId="13" fillId="25" borderId="11" applyNumberFormat="0" applyAlignment="0" applyProtection="0"/>
    <xf numFmtId="0" fontId="13" fillId="25" borderId="11" applyNumberFormat="0" applyAlignment="0" applyProtection="0"/>
    <xf numFmtId="0" fontId="13" fillId="25" borderId="11" applyNumberFormat="0" applyAlignment="0" applyProtection="0"/>
    <xf numFmtId="0" fontId="13" fillId="25" borderId="11" applyNumberFormat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5" fontId="5" fillId="3" borderId="0" applyBorder="0" applyAlignment="0" applyProtection="0"/>
    <xf numFmtId="186" fontId="5" fillId="3" borderId="0" applyBorder="0" applyAlignment="0" applyProtection="0"/>
    <xf numFmtId="187" fontId="5" fillId="3" borderId="0" applyBorder="0" applyAlignment="0" applyProtection="0"/>
    <xf numFmtId="0" fontId="15" fillId="3" borderId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3" borderId="0" applyBorder="0" applyAlignment="0" applyProtection="0"/>
    <xf numFmtId="190" fontId="5" fillId="3" borderId="0" applyBorder="0" applyAlignment="0" applyProtection="0"/>
    <xf numFmtId="191" fontId="5" fillId="3" borderId="0" applyBorder="0" applyAlignment="0" applyProtection="0"/>
    <xf numFmtId="192" fontId="5" fillId="3" borderId="0" applyBorder="0" applyAlignment="0" applyProtection="0"/>
    <xf numFmtId="193" fontId="5" fillId="3" borderId="0" applyBorder="0" applyAlignment="0" applyProtection="0"/>
    <xf numFmtId="194" fontId="5" fillId="3" borderId="0" applyBorder="0" applyAlignment="0" applyProtection="0"/>
    <xf numFmtId="195" fontId="5" fillId="3" borderId="0" applyBorder="0" applyAlignment="0" applyProtection="0"/>
    <xf numFmtId="196" fontId="5" fillId="3" borderId="0" applyBorder="0" applyAlignment="0" applyProtection="0"/>
    <xf numFmtId="197" fontId="5" fillId="3" borderId="0" applyBorder="0" applyAlignment="0" applyProtection="0"/>
    <xf numFmtId="193" fontId="5" fillId="3" borderId="0" applyBorder="0" applyAlignment="0" applyProtection="0"/>
    <xf numFmtId="0" fontId="8" fillId="26" borderId="0" applyNumberFormat="0" applyBorder="0" applyAlignment="0" applyProtection="0"/>
    <xf numFmtId="198" fontId="5" fillId="3" borderId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" fillId="3" borderId="0" applyBorder="0" applyAlignment="0" applyProtection="0"/>
    <xf numFmtId="0" fontId="5" fillId="3" borderId="0" applyBorder="0" applyAlignment="0" applyProtection="0"/>
    <xf numFmtId="199" fontId="5" fillId="3" borderId="0" applyBorder="0" applyAlignment="0" applyProtection="0"/>
    <xf numFmtId="0" fontId="5" fillId="3" borderId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00" fontId="5" fillId="3" borderId="0" applyBorder="0" applyAlignment="0" applyProtection="0"/>
    <xf numFmtId="0" fontId="20" fillId="0" borderId="0" applyNumberFormat="0" applyFill="0" applyBorder="0" applyAlignment="0" applyProtection="0"/>
    <xf numFmtId="0" fontId="21" fillId="23" borderId="15" applyNumberFormat="0" applyAlignment="0" applyProtection="0"/>
    <xf numFmtId="0" fontId="22" fillId="9" borderId="9" applyNumberFormat="0" applyAlignment="0" applyProtection="0"/>
    <xf numFmtId="0" fontId="22" fillId="9" borderId="9" applyNumberFormat="0" applyAlignment="0" applyProtection="0"/>
    <xf numFmtId="0" fontId="22" fillId="9" borderId="9" applyNumberFormat="0" applyAlignment="0" applyProtection="0"/>
    <xf numFmtId="0" fontId="22" fillId="9" borderId="9" applyNumberFormat="0" applyAlignment="0" applyProtection="0"/>
    <xf numFmtId="0" fontId="22" fillId="9" borderId="9" applyNumberFormat="0" applyAlignment="0" applyProtection="0"/>
    <xf numFmtId="0" fontId="22" fillId="9" borderId="9" applyNumberFormat="0" applyAlignment="0" applyProtection="0"/>
    <xf numFmtId="0" fontId="22" fillId="9" borderId="9" applyNumberFormat="0" applyAlignment="0" applyProtection="0"/>
    <xf numFmtId="0" fontId="22" fillId="9" borderId="9" applyNumberFormat="0" applyAlignment="0" applyProtection="0"/>
    <xf numFmtId="0" fontId="22" fillId="9" borderId="9" applyNumberFormat="0" applyAlignment="0" applyProtection="0"/>
    <xf numFmtId="0" fontId="22" fillId="9" borderId="9" applyNumberFormat="0" applyAlignment="0" applyProtection="0"/>
    <xf numFmtId="0" fontId="22" fillId="9" borderId="9" applyNumberFormat="0" applyAlignment="0" applyProtection="0"/>
    <xf numFmtId="0" fontId="22" fillId="9" borderId="9" applyNumberFormat="0" applyAlignment="0" applyProtection="0"/>
    <xf numFmtId="0" fontId="22" fillId="9" borderId="9" applyNumberFormat="0" applyAlignment="0" applyProtection="0"/>
    <xf numFmtId="0" fontId="22" fillId="9" borderId="9" applyNumberFormat="0" applyAlignment="0" applyProtection="0"/>
    <xf numFmtId="0" fontId="22" fillId="9" borderId="9" applyNumberFormat="0" applyAlignment="0" applyProtection="0"/>
    <xf numFmtId="0" fontId="22" fillId="9" borderId="9" applyNumberFormat="0" applyAlignment="0" applyProtection="0"/>
    <xf numFmtId="0" fontId="22" fillId="9" borderId="9" applyNumberFormat="0" applyAlignment="0" applyProtection="0"/>
    <xf numFmtId="0" fontId="22" fillId="27" borderId="9" applyNumberFormat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201" fontId="24" fillId="0" borderId="0"/>
    <xf numFmtId="0" fontId="2" fillId="0" borderId="0"/>
    <xf numFmtId="0" fontId="2" fillId="0" borderId="0"/>
    <xf numFmtId="0" fontId="2" fillId="0" borderId="0"/>
    <xf numFmtId="167" fontId="5" fillId="3" borderId="0"/>
    <xf numFmtId="202" fontId="5" fillId="3" borderId="0"/>
    <xf numFmtId="202" fontId="5" fillId="3" borderId="0"/>
    <xf numFmtId="202" fontId="5" fillId="3" borderId="0"/>
    <xf numFmtId="202" fontId="5" fillId="3" borderId="0"/>
    <xf numFmtId="0" fontId="1" fillId="0" borderId="0"/>
    <xf numFmtId="202" fontId="5" fillId="3" borderId="0"/>
    <xf numFmtId="0" fontId="25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6" fillId="30" borderId="16" applyNumberForma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203" fontId="5" fillId="3" borderId="0" applyBorder="0" applyAlignment="0" applyProtection="0"/>
    <xf numFmtId="204" fontId="5" fillId="3" borderId="0" applyBorder="0" applyAlignment="0" applyProtection="0"/>
    <xf numFmtId="205" fontId="5" fillId="3" borderId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206" fontId="5" fillId="3" borderId="0" applyBorder="0" applyAlignment="0" applyProtection="0"/>
    <xf numFmtId="207" fontId="5" fillId="3" borderId="0" applyBorder="0" applyAlignment="0" applyProtection="0"/>
    <xf numFmtId="208" fontId="5" fillId="3" borderId="0" applyBorder="0" applyAlignment="0" applyProtection="0"/>
    <xf numFmtId="0" fontId="2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09" fontId="5" fillId="3" borderId="0" applyBorder="0" applyAlignment="0" applyProtection="0"/>
    <xf numFmtId="210" fontId="5" fillId="3" borderId="0" applyBorder="0" applyAlignment="0" applyProtection="0"/>
    <xf numFmtId="211" fontId="5" fillId="3" borderId="0" applyBorder="0" applyAlignment="0" applyProtection="0"/>
    <xf numFmtId="209" fontId="5" fillId="3" borderId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4" fontId="30" fillId="0" borderId="0" applyFont="0" applyFill="0" applyBorder="0" applyAlignment="0" applyProtection="0"/>
    <xf numFmtId="0" fontId="13" fillId="32" borderId="11" applyNumberFormat="0" applyAlignment="0" applyProtection="0"/>
    <xf numFmtId="3" fontId="5" fillId="3" borderId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2" fontId="31" fillId="3" borderId="0" applyBorder="0" applyAlignment="0" applyProtection="0"/>
    <xf numFmtId="0" fontId="32" fillId="0" borderId="0"/>
    <xf numFmtId="212" fontId="5" fillId="3" borderId="0" applyBorder="0" applyAlignment="0" applyProtection="0"/>
    <xf numFmtId="212" fontId="5" fillId="3" borderId="0" applyBorder="0" applyAlignment="0" applyProtection="0"/>
    <xf numFmtId="0" fontId="33" fillId="0" borderId="0"/>
    <xf numFmtId="182" fontId="34" fillId="3" borderId="0" applyBorder="0" applyAlignment="0" applyProtection="0"/>
    <xf numFmtId="182" fontId="34" fillId="3" borderId="0" applyBorder="0" applyAlignment="0" applyProtection="0"/>
  </cellStyleXfs>
  <cellXfs count="44">
    <xf numFmtId="0" fontId="0" fillId="0" borderId="0" xfId="0"/>
    <xf numFmtId="49" fontId="2" fillId="0" borderId="0" xfId="1" applyNumberFormat="1"/>
    <xf numFmtId="0" fontId="2" fillId="0" borderId="0" xfId="1"/>
    <xf numFmtId="0" fontId="3" fillId="0" borderId="0" xfId="1" applyFont="1"/>
    <xf numFmtId="0" fontId="3" fillId="0" borderId="0" xfId="1" applyFont="1" applyAlignment="1"/>
    <xf numFmtId="3" fontId="2" fillId="0" borderId="0" xfId="1" applyNumberFormat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49" fontId="2" fillId="0" borderId="2" xfId="1" applyNumberFormat="1" applyBorder="1" applyAlignment="1">
      <alignment horizontal="center" vertical="center"/>
    </xf>
    <xf numFmtId="0" fontId="4" fillId="0" borderId="1" xfId="1" applyFont="1" applyBorder="1" applyAlignment="1">
      <alignment vertical="top" wrapText="1"/>
    </xf>
    <xf numFmtId="43" fontId="2" fillId="0" borderId="1" xfId="1" applyNumberFormat="1" applyBorder="1" applyAlignment="1">
      <alignment horizontal="center" vertical="center"/>
    </xf>
    <xf numFmtId="43" fontId="2" fillId="0" borderId="0" xfId="1" applyNumberFormat="1"/>
    <xf numFmtId="49" fontId="2" fillId="0" borderId="7" xfId="1" applyNumberFormat="1" applyBorder="1" applyAlignment="1">
      <alignment horizontal="center" vertical="center"/>
    </xf>
    <xf numFmtId="0" fontId="2" fillId="0" borderId="1" xfId="1" applyFont="1" applyBorder="1" applyAlignment="1">
      <alignment vertical="top" wrapText="1"/>
    </xf>
    <xf numFmtId="0" fontId="2" fillId="0" borderId="1" xfId="1" applyBorder="1" applyAlignment="1">
      <alignment vertical="top" wrapText="1"/>
    </xf>
    <xf numFmtId="49" fontId="2" fillId="0" borderId="6" xfId="1" applyNumberFormat="1" applyBorder="1" applyAlignment="1">
      <alignment horizontal="center" vertical="center"/>
    </xf>
    <xf numFmtId="49" fontId="2" fillId="0" borderId="2" xfId="1" applyNumberFormat="1" applyBorder="1" applyAlignment="1">
      <alignment horizontal="center" vertical="center" wrapText="1"/>
    </xf>
    <xf numFmtId="49" fontId="2" fillId="0" borderId="7" xfId="1" applyNumberFormat="1" applyBorder="1" applyAlignment="1">
      <alignment horizontal="center" vertical="center" wrapText="1"/>
    </xf>
    <xf numFmtId="0" fontId="2" fillId="0" borderId="1" xfId="1" applyBorder="1" applyAlignment="1">
      <alignment vertical="top"/>
    </xf>
    <xf numFmtId="49" fontId="2" fillId="0" borderId="6" xfId="1" applyNumberFormat="1" applyBorder="1" applyAlignment="1">
      <alignment horizontal="center" vertical="center" wrapText="1"/>
    </xf>
    <xf numFmtId="49" fontId="2" fillId="2" borderId="2" xfId="1" applyNumberForma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top" wrapText="1"/>
    </xf>
    <xf numFmtId="43" fontId="2" fillId="2" borderId="1" xfId="1" applyNumberFormat="1" applyFill="1" applyBorder="1" applyAlignment="1">
      <alignment horizontal="center" vertical="center"/>
    </xf>
    <xf numFmtId="0" fontId="2" fillId="2" borderId="1" xfId="1" applyFill="1" applyBorder="1" applyAlignment="1">
      <alignment vertical="top" wrapText="1"/>
    </xf>
    <xf numFmtId="0" fontId="2" fillId="2" borderId="0" xfId="1" applyFill="1"/>
    <xf numFmtId="43" fontId="2" fillId="2" borderId="0" xfId="1" applyNumberFormat="1" applyFill="1"/>
    <xf numFmtId="3" fontId="2" fillId="2" borderId="0" xfId="1" applyNumberFormat="1" applyFill="1"/>
    <xf numFmtId="49" fontId="2" fillId="2" borderId="7" xfId="1" applyNumberFormat="1" applyFill="1" applyBorder="1" applyAlignment="1">
      <alignment horizontal="center" vertical="center" wrapText="1"/>
    </xf>
    <xf numFmtId="0" fontId="2" fillId="2" borderId="1" xfId="1" applyFill="1" applyBorder="1" applyAlignment="1">
      <alignment vertical="top"/>
    </xf>
    <xf numFmtId="49" fontId="2" fillId="2" borderId="6" xfId="1" applyNumberForma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quotePrefix="1" applyFont="1" applyAlignment="1">
      <alignment horizontal="center"/>
    </xf>
  </cellXfs>
  <cellStyles count="859">
    <cellStyle name="? BP" xfId="2"/>
    <cellStyle name="? JY" xfId="3"/>
    <cellStyle name="£ BP" xfId="4"/>
    <cellStyle name="¥ JY" xfId="5"/>
    <cellStyle name="20% - Accent1 10" xfId="6"/>
    <cellStyle name="20% - Accent1 11" xfId="7"/>
    <cellStyle name="20% - Accent1 12" xfId="8"/>
    <cellStyle name="20% - Accent1 2" xfId="9"/>
    <cellStyle name="20% - Accent1 2 2" xfId="10"/>
    <cellStyle name="20% - Accent1 2 3" xfId="11"/>
    <cellStyle name="20% - Accent1 2_situație reabilitare termica - sectorul 1" xfId="12"/>
    <cellStyle name="20% - Accent1 3" xfId="13"/>
    <cellStyle name="20% - Accent1 3 2" xfId="14"/>
    <cellStyle name="20% - Accent1 3 3" xfId="15"/>
    <cellStyle name="20% - Accent1 3_situație reabilitare termica - sectorul 1" xfId="16"/>
    <cellStyle name="20% - Accent1 4" xfId="17"/>
    <cellStyle name="20% - Accent1 4 2" xfId="18"/>
    <cellStyle name="20% - Accent1 4 3" xfId="19"/>
    <cellStyle name="20% - Accent1 4_situație reabilitare termica - sectorul 1" xfId="20"/>
    <cellStyle name="20% - Accent1 5" xfId="21"/>
    <cellStyle name="20% - Accent1 6" xfId="22"/>
    <cellStyle name="20% - Accent1 7" xfId="23"/>
    <cellStyle name="20% - Accent1 8" xfId="24"/>
    <cellStyle name="20% - Accent1 9" xfId="25"/>
    <cellStyle name="20% - Accent2 10" xfId="26"/>
    <cellStyle name="20% - Accent2 11" xfId="27"/>
    <cellStyle name="20% - Accent2 12" xfId="28"/>
    <cellStyle name="20% - Accent2 2" xfId="29"/>
    <cellStyle name="20% - Accent2 2 2" xfId="30"/>
    <cellStyle name="20% - Accent2 2 3" xfId="31"/>
    <cellStyle name="20% - Accent2 2_situație reabilitare termica - sectorul 1" xfId="32"/>
    <cellStyle name="20% - Accent2 3" xfId="33"/>
    <cellStyle name="20% - Accent2 3 2" xfId="34"/>
    <cellStyle name="20% - Accent2 3 3" xfId="35"/>
    <cellStyle name="20% - Accent2 3_situație reabilitare termica - sectorul 1" xfId="36"/>
    <cellStyle name="20% - Accent2 4" xfId="37"/>
    <cellStyle name="20% - Accent2 4 2" xfId="38"/>
    <cellStyle name="20% - Accent2 4 3" xfId="39"/>
    <cellStyle name="20% - Accent2 4_situație reabilitare termica - sectorul 1" xfId="40"/>
    <cellStyle name="20% - Accent2 5" xfId="41"/>
    <cellStyle name="20% - Accent2 6" xfId="42"/>
    <cellStyle name="20% - Accent2 7" xfId="43"/>
    <cellStyle name="20% - Accent2 8" xfId="44"/>
    <cellStyle name="20% - Accent2 9" xfId="45"/>
    <cellStyle name="20% - Accent3 10" xfId="46"/>
    <cellStyle name="20% - Accent3 11" xfId="47"/>
    <cellStyle name="20% - Accent3 12" xfId="48"/>
    <cellStyle name="20% - Accent3 2" xfId="49"/>
    <cellStyle name="20% - Accent3 2 2" xfId="50"/>
    <cellStyle name="20% - Accent3 2 3" xfId="51"/>
    <cellStyle name="20% - Accent3 2_situație reabilitare termica - sectorul 1" xfId="52"/>
    <cellStyle name="20% - Accent3 3" xfId="53"/>
    <cellStyle name="20% - Accent3 3 2" xfId="54"/>
    <cellStyle name="20% - Accent3 3 3" xfId="55"/>
    <cellStyle name="20% - Accent3 3_situație reabilitare termica - sectorul 1" xfId="56"/>
    <cellStyle name="20% - Accent3 4" xfId="57"/>
    <cellStyle name="20% - Accent3 4 2" xfId="58"/>
    <cellStyle name="20% - Accent3 4 3" xfId="59"/>
    <cellStyle name="20% - Accent3 4_situație reabilitare termica - sectorul 1" xfId="60"/>
    <cellStyle name="20% - Accent3 5" xfId="61"/>
    <cellStyle name="20% - Accent3 6" xfId="62"/>
    <cellStyle name="20% - Accent3 7" xfId="63"/>
    <cellStyle name="20% - Accent3 8" xfId="64"/>
    <cellStyle name="20% - Accent3 9" xfId="65"/>
    <cellStyle name="20% - Accent4 10" xfId="66"/>
    <cellStyle name="20% - Accent4 11" xfId="67"/>
    <cellStyle name="20% - Accent4 12" xfId="68"/>
    <cellStyle name="20% - Accent4 2" xfId="69"/>
    <cellStyle name="20% - Accent4 2 2" xfId="70"/>
    <cellStyle name="20% - Accent4 2 3" xfId="71"/>
    <cellStyle name="20% - Accent4 2_situație reabilitare termica - sectorul 1" xfId="72"/>
    <cellStyle name="20% - Accent4 3" xfId="73"/>
    <cellStyle name="20% - Accent4 3 2" xfId="74"/>
    <cellStyle name="20% - Accent4 3 3" xfId="75"/>
    <cellStyle name="20% - Accent4 3_situație reabilitare termica - sectorul 1" xfId="76"/>
    <cellStyle name="20% - Accent4 4" xfId="77"/>
    <cellStyle name="20% - Accent4 4 2" xfId="78"/>
    <cellStyle name="20% - Accent4 4 3" xfId="79"/>
    <cellStyle name="20% - Accent4 4_situație reabilitare termica - sectorul 1" xfId="80"/>
    <cellStyle name="20% - Accent4 5" xfId="81"/>
    <cellStyle name="20% - Accent4 6" xfId="82"/>
    <cellStyle name="20% - Accent4 7" xfId="83"/>
    <cellStyle name="20% - Accent4 8" xfId="84"/>
    <cellStyle name="20% - Accent4 9" xfId="85"/>
    <cellStyle name="20% - Accent5 10" xfId="86"/>
    <cellStyle name="20% - Accent5 11" xfId="87"/>
    <cellStyle name="20% - Accent5 12" xfId="88"/>
    <cellStyle name="20% - Accent5 2" xfId="89"/>
    <cellStyle name="20% - Accent5 2 2" xfId="90"/>
    <cellStyle name="20% - Accent5 2 3" xfId="91"/>
    <cellStyle name="20% - Accent5 2_situație reabilitare termica - sectorul 1" xfId="92"/>
    <cellStyle name="20% - Accent5 3" xfId="93"/>
    <cellStyle name="20% - Accent5 3 2" xfId="94"/>
    <cellStyle name="20% - Accent5 3 3" xfId="95"/>
    <cellStyle name="20% - Accent5 3_situație reabilitare termica - sectorul 1" xfId="96"/>
    <cellStyle name="20% - Accent5 4" xfId="97"/>
    <cellStyle name="20% - Accent5 4 2" xfId="98"/>
    <cellStyle name="20% - Accent5 4 3" xfId="99"/>
    <cellStyle name="20% - Accent5 4_situație reabilitare termica - sectorul 1" xfId="100"/>
    <cellStyle name="20% - Accent5 5" xfId="101"/>
    <cellStyle name="20% - Accent5 6" xfId="102"/>
    <cellStyle name="20% - Accent5 7" xfId="103"/>
    <cellStyle name="20% - Accent5 8" xfId="104"/>
    <cellStyle name="20% - Accent5 9" xfId="105"/>
    <cellStyle name="20% - Accent6 10" xfId="106"/>
    <cellStyle name="20% - Accent6 11" xfId="107"/>
    <cellStyle name="20% - Accent6 12" xfId="108"/>
    <cellStyle name="20% - Accent6 2" xfId="109"/>
    <cellStyle name="20% - Accent6 2 2" xfId="110"/>
    <cellStyle name="20% - Accent6 2 3" xfId="111"/>
    <cellStyle name="20% - Accent6 2_situație reabilitare termica - sectorul 1" xfId="112"/>
    <cellStyle name="20% - Accent6 3" xfId="113"/>
    <cellStyle name="20% - Accent6 3 2" xfId="114"/>
    <cellStyle name="20% - Accent6 3 3" xfId="115"/>
    <cellStyle name="20% - Accent6 3_situație reabilitare termica - sectorul 1" xfId="116"/>
    <cellStyle name="20% - Accent6 4" xfId="117"/>
    <cellStyle name="20% - Accent6 4 2" xfId="118"/>
    <cellStyle name="20% - Accent6 4 3" xfId="119"/>
    <cellStyle name="20% - Accent6 4_situație reabilitare termica - sectorul 1" xfId="120"/>
    <cellStyle name="20% - Accent6 5" xfId="121"/>
    <cellStyle name="20% - Accent6 6" xfId="122"/>
    <cellStyle name="20% - Accent6 7" xfId="123"/>
    <cellStyle name="20% - Accent6 8" xfId="124"/>
    <cellStyle name="20% - Accent6 9" xfId="125"/>
    <cellStyle name="40% - Accent1 10" xfId="126"/>
    <cellStyle name="40% - Accent1 11" xfId="127"/>
    <cellStyle name="40% - Accent1 12" xfId="128"/>
    <cellStyle name="40% - Accent1 2" xfId="129"/>
    <cellStyle name="40% - Accent1 2 2" xfId="130"/>
    <cellStyle name="40% - Accent1 2 3" xfId="131"/>
    <cellStyle name="40% - Accent1 2_situație reabilitare termica - sectorul 1" xfId="132"/>
    <cellStyle name="40% - Accent1 3" xfId="133"/>
    <cellStyle name="40% - Accent1 3 2" xfId="134"/>
    <cellStyle name="40% - Accent1 3 3" xfId="135"/>
    <cellStyle name="40% - Accent1 3_situație reabilitare termica - sectorul 1" xfId="136"/>
    <cellStyle name="40% - Accent1 4" xfId="137"/>
    <cellStyle name="40% - Accent1 4 2" xfId="138"/>
    <cellStyle name="40% - Accent1 4 3" xfId="139"/>
    <cellStyle name="40% - Accent1 4_situație reabilitare termica - sectorul 1" xfId="140"/>
    <cellStyle name="40% - Accent1 5" xfId="141"/>
    <cellStyle name="40% - Accent1 6" xfId="142"/>
    <cellStyle name="40% - Accent1 7" xfId="143"/>
    <cellStyle name="40% - Accent1 8" xfId="144"/>
    <cellStyle name="40% - Accent1 9" xfId="145"/>
    <cellStyle name="40% - Accent2 10" xfId="146"/>
    <cellStyle name="40% - Accent2 11" xfId="147"/>
    <cellStyle name="40% - Accent2 12" xfId="148"/>
    <cellStyle name="40% - Accent2 2" xfId="149"/>
    <cellStyle name="40% - Accent2 2 2" xfId="150"/>
    <cellStyle name="40% - Accent2 2 3" xfId="151"/>
    <cellStyle name="40% - Accent2 2_situație reabilitare termica - sectorul 1" xfId="152"/>
    <cellStyle name="40% - Accent2 3" xfId="153"/>
    <cellStyle name="40% - Accent2 3 2" xfId="154"/>
    <cellStyle name="40% - Accent2 3 3" xfId="155"/>
    <cellStyle name="40% - Accent2 3_situație reabilitare termica - sectorul 1" xfId="156"/>
    <cellStyle name="40% - Accent2 4" xfId="157"/>
    <cellStyle name="40% - Accent2 4 2" xfId="158"/>
    <cellStyle name="40% - Accent2 4 3" xfId="159"/>
    <cellStyle name="40% - Accent2 4_situație reabilitare termica - sectorul 1" xfId="160"/>
    <cellStyle name="40% - Accent2 5" xfId="161"/>
    <cellStyle name="40% - Accent2 6" xfId="162"/>
    <cellStyle name="40% - Accent2 7" xfId="163"/>
    <cellStyle name="40% - Accent2 8" xfId="164"/>
    <cellStyle name="40% - Accent2 9" xfId="165"/>
    <cellStyle name="40% - Accent3 10" xfId="166"/>
    <cellStyle name="40% - Accent3 11" xfId="167"/>
    <cellStyle name="40% - Accent3 12" xfId="168"/>
    <cellStyle name="40% - Accent3 2" xfId="169"/>
    <cellStyle name="40% - Accent3 2 2" xfId="170"/>
    <cellStyle name="40% - Accent3 2 3" xfId="171"/>
    <cellStyle name="40% - Accent3 2_situație reabilitare termica - sectorul 1" xfId="172"/>
    <cellStyle name="40% - Accent3 3" xfId="173"/>
    <cellStyle name="40% - Accent3 3 2" xfId="174"/>
    <cellStyle name="40% - Accent3 3 3" xfId="175"/>
    <cellStyle name="40% - Accent3 3_situație reabilitare termica - sectorul 1" xfId="176"/>
    <cellStyle name="40% - Accent3 4" xfId="177"/>
    <cellStyle name="40% - Accent3 4 2" xfId="178"/>
    <cellStyle name="40% - Accent3 4 3" xfId="179"/>
    <cellStyle name="40% - Accent3 4_situație reabilitare termica - sectorul 1" xfId="180"/>
    <cellStyle name="40% - Accent3 5" xfId="181"/>
    <cellStyle name="40% - Accent3 6" xfId="182"/>
    <cellStyle name="40% - Accent3 7" xfId="183"/>
    <cellStyle name="40% - Accent3 8" xfId="184"/>
    <cellStyle name="40% - Accent3 9" xfId="185"/>
    <cellStyle name="40% - Accent4 10" xfId="186"/>
    <cellStyle name="40% - Accent4 11" xfId="187"/>
    <cellStyle name="40% - Accent4 12" xfId="188"/>
    <cellStyle name="40% - Accent4 2" xfId="189"/>
    <cellStyle name="40% - Accent4 2 2" xfId="190"/>
    <cellStyle name="40% - Accent4 2 3" xfId="191"/>
    <cellStyle name="40% - Accent4 2_situație reabilitare termica - sectorul 1" xfId="192"/>
    <cellStyle name="40% - Accent4 3" xfId="193"/>
    <cellStyle name="40% - Accent4 3 2" xfId="194"/>
    <cellStyle name="40% - Accent4 3 3" xfId="195"/>
    <cellStyle name="40% - Accent4 3_situație reabilitare termica - sectorul 1" xfId="196"/>
    <cellStyle name="40% - Accent4 4" xfId="197"/>
    <cellStyle name="40% - Accent4 4 2" xfId="198"/>
    <cellStyle name="40% - Accent4 4 3" xfId="199"/>
    <cellStyle name="40% - Accent4 4_situație reabilitare termica - sectorul 1" xfId="200"/>
    <cellStyle name="40% - Accent4 5" xfId="201"/>
    <cellStyle name="40% - Accent4 6" xfId="202"/>
    <cellStyle name="40% - Accent4 7" xfId="203"/>
    <cellStyle name="40% - Accent4 8" xfId="204"/>
    <cellStyle name="40% - Accent4 9" xfId="205"/>
    <cellStyle name="40% - Accent5 10" xfId="206"/>
    <cellStyle name="40% - Accent5 11" xfId="207"/>
    <cellStyle name="40% - Accent5 12" xfId="208"/>
    <cellStyle name="40% - Accent5 2" xfId="209"/>
    <cellStyle name="40% - Accent5 2 2" xfId="210"/>
    <cellStyle name="40% - Accent5 2 3" xfId="211"/>
    <cellStyle name="40% - Accent5 2_situație reabilitare termica - sectorul 1" xfId="212"/>
    <cellStyle name="40% - Accent5 3" xfId="213"/>
    <cellStyle name="40% - Accent5 3 2" xfId="214"/>
    <cellStyle name="40% - Accent5 3 3" xfId="215"/>
    <cellStyle name="40% - Accent5 3_situație reabilitare termica - sectorul 1" xfId="216"/>
    <cellStyle name="40% - Accent5 4" xfId="217"/>
    <cellStyle name="40% - Accent5 4 2" xfId="218"/>
    <cellStyle name="40% - Accent5 4 3" xfId="219"/>
    <cellStyle name="40% - Accent5 4_situație reabilitare termica - sectorul 1" xfId="220"/>
    <cellStyle name="40% - Accent5 5" xfId="221"/>
    <cellStyle name="40% - Accent5 6" xfId="222"/>
    <cellStyle name="40% - Accent5 7" xfId="223"/>
    <cellStyle name="40% - Accent5 8" xfId="224"/>
    <cellStyle name="40% - Accent5 9" xfId="225"/>
    <cellStyle name="40% - Accent6 10" xfId="226"/>
    <cellStyle name="40% - Accent6 11" xfId="227"/>
    <cellStyle name="40% - Accent6 12" xfId="228"/>
    <cellStyle name="40% - Accent6 2" xfId="229"/>
    <cellStyle name="40% - Accent6 2 2" xfId="230"/>
    <cellStyle name="40% - Accent6 2 3" xfId="231"/>
    <cellStyle name="40% - Accent6 2_situație reabilitare termica - sectorul 1" xfId="232"/>
    <cellStyle name="40% - Accent6 3" xfId="233"/>
    <cellStyle name="40% - Accent6 3 2" xfId="234"/>
    <cellStyle name="40% - Accent6 3 3" xfId="235"/>
    <cellStyle name="40% - Accent6 3_situație reabilitare termica - sectorul 1" xfId="236"/>
    <cellStyle name="40% - Accent6 4" xfId="237"/>
    <cellStyle name="40% - Accent6 4 2" xfId="238"/>
    <cellStyle name="40% - Accent6 4 3" xfId="239"/>
    <cellStyle name="40% - Accent6 4_situație reabilitare termica - sectorul 1" xfId="240"/>
    <cellStyle name="40% - Accent6 5" xfId="241"/>
    <cellStyle name="40% - Accent6 6" xfId="242"/>
    <cellStyle name="40% - Accent6 7" xfId="243"/>
    <cellStyle name="40% - Accent6 8" xfId="244"/>
    <cellStyle name="40% - Accent6 9" xfId="245"/>
    <cellStyle name="60% - Accent1 10" xfId="246"/>
    <cellStyle name="60% - Accent1 11" xfId="247"/>
    <cellStyle name="60% - Accent1 12" xfId="248"/>
    <cellStyle name="60% - Accent1 2" xfId="249"/>
    <cellStyle name="60% - Accent1 2 2" xfId="250"/>
    <cellStyle name="60% - Accent1 2 3" xfId="251"/>
    <cellStyle name="60% - Accent1 3" xfId="252"/>
    <cellStyle name="60% - Accent1 3 2" xfId="253"/>
    <cellStyle name="60% - Accent1 3 3" xfId="254"/>
    <cellStyle name="60% - Accent1 4" xfId="255"/>
    <cellStyle name="60% - Accent1 4 2" xfId="256"/>
    <cellStyle name="60% - Accent1 4 3" xfId="257"/>
    <cellStyle name="60% - Accent1 5" xfId="258"/>
    <cellStyle name="60% - Accent1 6" xfId="259"/>
    <cellStyle name="60% - Accent1 7" xfId="260"/>
    <cellStyle name="60% - Accent1 8" xfId="261"/>
    <cellStyle name="60% - Accent1 9" xfId="262"/>
    <cellStyle name="60% - Accent2 10" xfId="263"/>
    <cellStyle name="60% - Accent2 11" xfId="264"/>
    <cellStyle name="60% - Accent2 12" xfId="265"/>
    <cellStyle name="60% - Accent2 2" xfId="266"/>
    <cellStyle name="60% - Accent2 2 2" xfId="267"/>
    <cellStyle name="60% - Accent2 2 3" xfId="268"/>
    <cellStyle name="60% - Accent2 3" xfId="269"/>
    <cellStyle name="60% - Accent2 3 2" xfId="270"/>
    <cellStyle name="60% - Accent2 3 3" xfId="271"/>
    <cellStyle name="60% - Accent2 4" xfId="272"/>
    <cellStyle name="60% - Accent2 4 2" xfId="273"/>
    <cellStyle name="60% - Accent2 4 3" xfId="274"/>
    <cellStyle name="60% - Accent2 5" xfId="275"/>
    <cellStyle name="60% - Accent2 6" xfId="276"/>
    <cellStyle name="60% - Accent2 7" xfId="277"/>
    <cellStyle name="60% - Accent2 8" xfId="278"/>
    <cellStyle name="60% - Accent2 9" xfId="279"/>
    <cellStyle name="60% - Accent3 10" xfId="280"/>
    <cellStyle name="60% - Accent3 11" xfId="281"/>
    <cellStyle name="60% - Accent3 12" xfId="282"/>
    <cellStyle name="60% - Accent3 2" xfId="283"/>
    <cellStyle name="60% - Accent3 2 2" xfId="284"/>
    <cellStyle name="60% - Accent3 2 3" xfId="285"/>
    <cellStyle name="60% - Accent3 3" xfId="286"/>
    <cellStyle name="60% - Accent3 3 2" xfId="287"/>
    <cellStyle name="60% - Accent3 3 3" xfId="288"/>
    <cellStyle name="60% - Accent3 4" xfId="289"/>
    <cellStyle name="60% - Accent3 4 2" xfId="290"/>
    <cellStyle name="60% - Accent3 4 3" xfId="291"/>
    <cellStyle name="60% - Accent3 5" xfId="292"/>
    <cellStyle name="60% - Accent3 6" xfId="293"/>
    <cellStyle name="60% - Accent3 7" xfId="294"/>
    <cellStyle name="60% - Accent3 8" xfId="295"/>
    <cellStyle name="60% - Accent3 9" xfId="296"/>
    <cellStyle name="60% - Accent4 10" xfId="297"/>
    <cellStyle name="60% - Accent4 11" xfId="298"/>
    <cellStyle name="60% - Accent4 12" xfId="299"/>
    <cellStyle name="60% - Accent4 2" xfId="300"/>
    <cellStyle name="60% - Accent4 2 2" xfId="301"/>
    <cellStyle name="60% - Accent4 2 3" xfId="302"/>
    <cellStyle name="60% - Accent4 3" xfId="303"/>
    <cellStyle name="60% - Accent4 3 2" xfId="304"/>
    <cellStyle name="60% - Accent4 3 3" xfId="305"/>
    <cellStyle name="60% - Accent4 4" xfId="306"/>
    <cellStyle name="60% - Accent4 4 2" xfId="307"/>
    <cellStyle name="60% - Accent4 4 3" xfId="308"/>
    <cellStyle name="60% - Accent4 5" xfId="309"/>
    <cellStyle name="60% - Accent4 6" xfId="310"/>
    <cellStyle name="60% - Accent4 7" xfId="311"/>
    <cellStyle name="60% - Accent4 8" xfId="312"/>
    <cellStyle name="60% - Accent4 9" xfId="313"/>
    <cellStyle name="60% - Accent5 10" xfId="314"/>
    <cellStyle name="60% - Accent5 11" xfId="315"/>
    <cellStyle name="60% - Accent5 12" xfId="316"/>
    <cellStyle name="60% - Accent5 2" xfId="317"/>
    <cellStyle name="60% - Accent5 2 2" xfId="318"/>
    <cellStyle name="60% - Accent5 2 3" xfId="319"/>
    <cellStyle name="60% - Accent5 3" xfId="320"/>
    <cellStyle name="60% - Accent5 3 2" xfId="321"/>
    <cellStyle name="60% - Accent5 3 3" xfId="322"/>
    <cellStyle name="60% - Accent5 4" xfId="323"/>
    <cellStyle name="60% - Accent5 4 2" xfId="324"/>
    <cellStyle name="60% - Accent5 4 3" xfId="325"/>
    <cellStyle name="60% - Accent5 5" xfId="326"/>
    <cellStyle name="60% - Accent5 6" xfId="327"/>
    <cellStyle name="60% - Accent5 7" xfId="328"/>
    <cellStyle name="60% - Accent5 8" xfId="329"/>
    <cellStyle name="60% - Accent5 9" xfId="330"/>
    <cellStyle name="60% - Accent6 10" xfId="331"/>
    <cellStyle name="60% - Accent6 11" xfId="332"/>
    <cellStyle name="60% - Accent6 12" xfId="333"/>
    <cellStyle name="60% - Accent6 2" xfId="334"/>
    <cellStyle name="60% - Accent6 2 2" xfId="335"/>
    <cellStyle name="60% - Accent6 2 3" xfId="336"/>
    <cellStyle name="60% - Accent6 3" xfId="337"/>
    <cellStyle name="60% - Accent6 3 2" xfId="338"/>
    <cellStyle name="60% - Accent6 3 3" xfId="339"/>
    <cellStyle name="60% - Accent6 4" xfId="340"/>
    <cellStyle name="60% - Accent6 4 2" xfId="341"/>
    <cellStyle name="60% - Accent6 4 3" xfId="342"/>
    <cellStyle name="60% - Accent6 5" xfId="343"/>
    <cellStyle name="60% - Accent6 6" xfId="344"/>
    <cellStyle name="60% - Accent6 7" xfId="345"/>
    <cellStyle name="60% - Accent6 8" xfId="346"/>
    <cellStyle name="60% - Accent6 9" xfId="347"/>
    <cellStyle name="Accent1 10" xfId="348"/>
    <cellStyle name="Accent1 11" xfId="349"/>
    <cellStyle name="Accent1 12" xfId="350"/>
    <cellStyle name="Accent1 2" xfId="351"/>
    <cellStyle name="Accent1 2 2" xfId="352"/>
    <cellStyle name="Accent1 2 3" xfId="353"/>
    <cellStyle name="Accent1 3" xfId="354"/>
    <cellStyle name="Accent1 3 2" xfId="355"/>
    <cellStyle name="Accent1 3 3" xfId="356"/>
    <cellStyle name="Accent1 4" xfId="357"/>
    <cellStyle name="Accent1 4 2" xfId="358"/>
    <cellStyle name="Accent1 4 3" xfId="359"/>
    <cellStyle name="Accent1 5" xfId="360"/>
    <cellStyle name="Accent1 6" xfId="361"/>
    <cellStyle name="Accent1 7" xfId="362"/>
    <cellStyle name="Accent1 8" xfId="363"/>
    <cellStyle name="Accent1 9" xfId="364"/>
    <cellStyle name="Accent2 10" xfId="365"/>
    <cellStyle name="Accent2 11" xfId="366"/>
    <cellStyle name="Accent2 12" xfId="367"/>
    <cellStyle name="Accent2 2" xfId="368"/>
    <cellStyle name="Accent2 2 2" xfId="369"/>
    <cellStyle name="Accent2 2 3" xfId="370"/>
    <cellStyle name="Accent2 3" xfId="371"/>
    <cellStyle name="Accent2 3 2" xfId="372"/>
    <cellStyle name="Accent2 3 3" xfId="373"/>
    <cellStyle name="Accent2 4" xfId="374"/>
    <cellStyle name="Accent2 4 2" xfId="375"/>
    <cellStyle name="Accent2 4 3" xfId="376"/>
    <cellStyle name="Accent2 5" xfId="377"/>
    <cellStyle name="Accent2 6" xfId="378"/>
    <cellStyle name="Accent2 7" xfId="379"/>
    <cellStyle name="Accent2 8" xfId="380"/>
    <cellStyle name="Accent2 9" xfId="381"/>
    <cellStyle name="Accent3 10" xfId="382"/>
    <cellStyle name="Accent3 11" xfId="383"/>
    <cellStyle name="Accent3 12" xfId="384"/>
    <cellStyle name="Accent3 2" xfId="385"/>
    <cellStyle name="Accent3 2 2" xfId="386"/>
    <cellStyle name="Accent3 2 3" xfId="387"/>
    <cellStyle name="Accent3 3" xfId="388"/>
    <cellStyle name="Accent3 3 2" xfId="389"/>
    <cellStyle name="Accent3 3 3" xfId="390"/>
    <cellStyle name="Accent3 4" xfId="391"/>
    <cellStyle name="Accent3 4 2" xfId="392"/>
    <cellStyle name="Accent3 4 3" xfId="393"/>
    <cellStyle name="Accent3 5" xfId="394"/>
    <cellStyle name="Accent3 6" xfId="395"/>
    <cellStyle name="Accent3 7" xfId="396"/>
    <cellStyle name="Accent3 8" xfId="397"/>
    <cellStyle name="Accent3 9" xfId="398"/>
    <cellStyle name="Accent4 10" xfId="399"/>
    <cellStyle name="Accent4 11" xfId="400"/>
    <cellStyle name="Accent4 12" xfId="401"/>
    <cellStyle name="Accent4 2" xfId="402"/>
    <cellStyle name="Accent4 2 2" xfId="403"/>
    <cellStyle name="Accent4 2 3" xfId="404"/>
    <cellStyle name="Accent4 3" xfId="405"/>
    <cellStyle name="Accent4 3 2" xfId="406"/>
    <cellStyle name="Accent4 3 3" xfId="407"/>
    <cellStyle name="Accent4 4" xfId="408"/>
    <cellStyle name="Accent4 4 2" xfId="409"/>
    <cellStyle name="Accent4 4 3" xfId="410"/>
    <cellStyle name="Accent4 5" xfId="411"/>
    <cellStyle name="Accent4 6" xfId="412"/>
    <cellStyle name="Accent4 7" xfId="413"/>
    <cellStyle name="Accent4 8" xfId="414"/>
    <cellStyle name="Accent4 9" xfId="415"/>
    <cellStyle name="Accent5 10" xfId="416"/>
    <cellStyle name="Accent5 11" xfId="417"/>
    <cellStyle name="Accent5 12" xfId="418"/>
    <cellStyle name="Accent5 2" xfId="419"/>
    <cellStyle name="Accent5 2 2" xfId="420"/>
    <cellStyle name="Accent5 2 3" xfId="421"/>
    <cellStyle name="Accent5 3" xfId="422"/>
    <cellStyle name="Accent5 3 2" xfId="423"/>
    <cellStyle name="Accent5 3 3" xfId="424"/>
    <cellStyle name="Accent5 4" xfId="425"/>
    <cellStyle name="Accent5 4 2" xfId="426"/>
    <cellStyle name="Accent5 4 3" xfId="427"/>
    <cellStyle name="Accent5 5" xfId="428"/>
    <cellStyle name="Accent5 6" xfId="429"/>
    <cellStyle name="Accent5 7" xfId="430"/>
    <cellStyle name="Accent5 8" xfId="431"/>
    <cellStyle name="Accent5 9" xfId="432"/>
    <cellStyle name="Accent6 10" xfId="433"/>
    <cellStyle name="Accent6 11" xfId="434"/>
    <cellStyle name="Accent6 12" xfId="435"/>
    <cellStyle name="Accent6 2" xfId="436"/>
    <cellStyle name="Accent6 2 2" xfId="437"/>
    <cellStyle name="Accent6 2 3" xfId="438"/>
    <cellStyle name="Accent6 3" xfId="439"/>
    <cellStyle name="Accent6 3 2" xfId="440"/>
    <cellStyle name="Accent6 3 3" xfId="441"/>
    <cellStyle name="Accent6 4" xfId="442"/>
    <cellStyle name="Accent6 4 2" xfId="443"/>
    <cellStyle name="Accent6 4 3" xfId="444"/>
    <cellStyle name="Accent6 5" xfId="445"/>
    <cellStyle name="Accent6 6" xfId="446"/>
    <cellStyle name="Accent6 7" xfId="447"/>
    <cellStyle name="Accent6 8" xfId="448"/>
    <cellStyle name="Accent6 9" xfId="449"/>
    <cellStyle name="Bad 10" xfId="450"/>
    <cellStyle name="Bad 11" xfId="451"/>
    <cellStyle name="Bad 12" xfId="452"/>
    <cellStyle name="Bad 2" xfId="453"/>
    <cellStyle name="Bad 2 2" xfId="454"/>
    <cellStyle name="Bad 2 3" xfId="455"/>
    <cellStyle name="Bad 3" xfId="456"/>
    <cellStyle name="Bad 3 2" xfId="457"/>
    <cellStyle name="Bad 3 3" xfId="458"/>
    <cellStyle name="Bad 4" xfId="459"/>
    <cellStyle name="Bad 4 2" xfId="460"/>
    <cellStyle name="Bad 4 3" xfId="461"/>
    <cellStyle name="Bad 5" xfId="462"/>
    <cellStyle name="Bad 6" xfId="463"/>
    <cellStyle name="Bad 7" xfId="464"/>
    <cellStyle name="Bad 8" xfId="465"/>
    <cellStyle name="Bad 9" xfId="466"/>
    <cellStyle name="Blank [$]" xfId="467"/>
    <cellStyle name="Blank [%]" xfId="468"/>
    <cellStyle name="Blank [,]" xfId="469"/>
    <cellStyle name="Blank [1$]" xfId="470"/>
    <cellStyle name="Blank [1%]" xfId="471"/>
    <cellStyle name="Blank [1,]" xfId="472"/>
    <cellStyle name="Blank [2$]" xfId="473"/>
    <cellStyle name="Blank [2%]" xfId="474"/>
    <cellStyle name="Blank [2,]" xfId="475"/>
    <cellStyle name="Blank [3$]" xfId="476"/>
    <cellStyle name="Blank [3%]" xfId="477"/>
    <cellStyle name="Blank [3,]" xfId="478"/>
    <cellStyle name="Blank [D-M-Y]" xfId="479"/>
    <cellStyle name="Blank [K,]" xfId="480"/>
    <cellStyle name="Blank[,]" xfId="481"/>
    <cellStyle name="Bold/Border" xfId="482"/>
    <cellStyle name="Bullet" xfId="483"/>
    <cellStyle name="Bun" xfId="484"/>
    <cellStyle name="Calcul" xfId="485"/>
    <cellStyle name="Calculation 10" xfId="486"/>
    <cellStyle name="Calculation 11" xfId="487"/>
    <cellStyle name="Calculation 12" xfId="488"/>
    <cellStyle name="Calculation 2" xfId="489"/>
    <cellStyle name="Calculation 2 2" xfId="490"/>
    <cellStyle name="Calculation 2 3" xfId="491"/>
    <cellStyle name="Calculation 3" xfId="492"/>
    <cellStyle name="Calculation 3 2" xfId="493"/>
    <cellStyle name="Calculation 3 3" xfId="494"/>
    <cellStyle name="Calculation 4" xfId="495"/>
    <cellStyle name="Calculation 4 2" xfId="496"/>
    <cellStyle name="Calculation 4 3" xfId="497"/>
    <cellStyle name="Calculation 5" xfId="498"/>
    <cellStyle name="Calculation 6" xfId="499"/>
    <cellStyle name="Calculation 7" xfId="500"/>
    <cellStyle name="Calculation 8" xfId="501"/>
    <cellStyle name="Calculation 9" xfId="502"/>
    <cellStyle name="Celulă legată" xfId="503"/>
    <cellStyle name="Check Cell 10" xfId="504"/>
    <cellStyle name="Check Cell 11" xfId="505"/>
    <cellStyle name="Check Cell 12" xfId="506"/>
    <cellStyle name="Check Cell 2" xfId="507"/>
    <cellStyle name="Check Cell 2 2" xfId="508"/>
    <cellStyle name="Check Cell 2 3" xfId="509"/>
    <cellStyle name="Check Cell 3" xfId="510"/>
    <cellStyle name="Check Cell 3 2" xfId="511"/>
    <cellStyle name="Check Cell 3 3" xfId="512"/>
    <cellStyle name="Check Cell 4" xfId="513"/>
    <cellStyle name="Check Cell 4 2" xfId="514"/>
    <cellStyle name="Check Cell 4 3" xfId="515"/>
    <cellStyle name="Check Cell 5" xfId="516"/>
    <cellStyle name="Check Cell 6" xfId="517"/>
    <cellStyle name="Check Cell 7" xfId="518"/>
    <cellStyle name="Check Cell 8" xfId="519"/>
    <cellStyle name="Check Cell 9" xfId="520"/>
    <cellStyle name="Comma  - Style1" xfId="521"/>
    <cellStyle name="Comma  - Style2" xfId="522"/>
    <cellStyle name="Comma  - Style3" xfId="523"/>
    <cellStyle name="Comma  - Style4" xfId="524"/>
    <cellStyle name="Comma  - Style5" xfId="525"/>
    <cellStyle name="Comma  - Style6" xfId="526"/>
    <cellStyle name="Comma  - Style7" xfId="527"/>
    <cellStyle name="Comma  - Style8" xfId="528"/>
    <cellStyle name="Comma [1]" xfId="529"/>
    <cellStyle name="Comma [2]" xfId="530"/>
    <cellStyle name="Comma [3]" xfId="531"/>
    <cellStyle name="Comma 2" xfId="532"/>
    <cellStyle name="Comma 3" xfId="533"/>
    <cellStyle name="Comma 3 2" xfId="534"/>
    <cellStyle name="Comma 4" xfId="535"/>
    <cellStyle name="Comma 5" xfId="536"/>
    <cellStyle name="Comma 5 2" xfId="537"/>
    <cellStyle name="Comma 6" xfId="538"/>
    <cellStyle name="Comma 7" xfId="539"/>
    <cellStyle name="Currency [1]" xfId="540"/>
    <cellStyle name="Currency [2]" xfId="541"/>
    <cellStyle name="Currency [3]" xfId="542"/>
    <cellStyle name="Dash" xfId="543"/>
    <cellStyle name="Date" xfId="544"/>
    <cellStyle name="Date [D-M-Y]" xfId="545"/>
    <cellStyle name="Date [M/D/Y]" xfId="546"/>
    <cellStyle name="Date [M/Y]" xfId="547"/>
    <cellStyle name="Date [M-Y]" xfId="548"/>
    <cellStyle name="Date_Evolutie 2003-2007 pt raport 2006" xfId="549"/>
    <cellStyle name="Eronat" xfId="550"/>
    <cellStyle name="Euro" xfId="551"/>
    <cellStyle name="Explanatory Text 10" xfId="552"/>
    <cellStyle name="Explanatory Text 11" xfId="553"/>
    <cellStyle name="Explanatory Text 12" xfId="554"/>
    <cellStyle name="Explanatory Text 2" xfId="555"/>
    <cellStyle name="Explanatory Text 2 2" xfId="556"/>
    <cellStyle name="Explanatory Text 2 3" xfId="557"/>
    <cellStyle name="Explanatory Text 3" xfId="558"/>
    <cellStyle name="Explanatory Text 3 2" xfId="559"/>
    <cellStyle name="Explanatory Text 3 3" xfId="560"/>
    <cellStyle name="Explanatory Text 4" xfId="561"/>
    <cellStyle name="Explanatory Text 4 2" xfId="562"/>
    <cellStyle name="Explanatory Text 4 3" xfId="563"/>
    <cellStyle name="Explanatory Text 5" xfId="564"/>
    <cellStyle name="Explanatory Text 6" xfId="565"/>
    <cellStyle name="Explanatory Text 7" xfId="566"/>
    <cellStyle name="Explanatory Text 8" xfId="567"/>
    <cellStyle name="Explanatory Text 9" xfId="568"/>
    <cellStyle name="Fraction" xfId="569"/>
    <cellStyle name="Fraction [8]" xfId="570"/>
    <cellStyle name="Fraction [Bl]" xfId="571"/>
    <cellStyle name="Fraction_Evolutie 2003-2007 pt raport 2006" xfId="572"/>
    <cellStyle name="Good 10" xfId="573"/>
    <cellStyle name="Good 11" xfId="574"/>
    <cellStyle name="Good 12" xfId="575"/>
    <cellStyle name="Good 2" xfId="576"/>
    <cellStyle name="Good 2 2" xfId="577"/>
    <cellStyle name="Good 2 3" xfId="578"/>
    <cellStyle name="Good 3" xfId="579"/>
    <cellStyle name="Good 3 2" xfId="580"/>
    <cellStyle name="Good 3 3" xfId="581"/>
    <cellStyle name="Good 4" xfId="582"/>
    <cellStyle name="Good 4 2" xfId="583"/>
    <cellStyle name="Good 4 3" xfId="584"/>
    <cellStyle name="Good 5" xfId="585"/>
    <cellStyle name="Good 6" xfId="586"/>
    <cellStyle name="Good 7" xfId="587"/>
    <cellStyle name="Good 8" xfId="588"/>
    <cellStyle name="Good 9" xfId="589"/>
    <cellStyle name="Heading 1 10" xfId="590"/>
    <cellStyle name="Heading 1 11" xfId="591"/>
    <cellStyle name="Heading 1 12" xfId="592"/>
    <cellStyle name="Heading 1 2" xfId="593"/>
    <cellStyle name="Heading 1 2 2" xfId="594"/>
    <cellStyle name="Heading 1 2 3" xfId="595"/>
    <cellStyle name="Heading 1 3" xfId="596"/>
    <cellStyle name="Heading 1 3 2" xfId="597"/>
    <cellStyle name="Heading 1 3 3" xfId="598"/>
    <cellStyle name="Heading 1 4" xfId="599"/>
    <cellStyle name="Heading 1 4 2" xfId="600"/>
    <cellStyle name="Heading 1 4 3" xfId="601"/>
    <cellStyle name="Heading 1 5" xfId="602"/>
    <cellStyle name="Heading 1 6" xfId="603"/>
    <cellStyle name="Heading 1 7" xfId="604"/>
    <cellStyle name="Heading 1 8" xfId="605"/>
    <cellStyle name="Heading 1 9" xfId="606"/>
    <cellStyle name="Heading 2 10" xfId="607"/>
    <cellStyle name="Heading 2 11" xfId="608"/>
    <cellStyle name="Heading 2 12" xfId="609"/>
    <cellStyle name="Heading 2 2" xfId="610"/>
    <cellStyle name="Heading 2 2 2" xfId="611"/>
    <cellStyle name="Heading 2 2 3" xfId="612"/>
    <cellStyle name="Heading 2 3" xfId="613"/>
    <cellStyle name="Heading 2 3 2" xfId="614"/>
    <cellStyle name="Heading 2 3 3" xfId="615"/>
    <cellStyle name="Heading 2 4" xfId="616"/>
    <cellStyle name="Heading 2 4 2" xfId="617"/>
    <cellStyle name="Heading 2 4 3" xfId="618"/>
    <cellStyle name="Heading 2 5" xfId="619"/>
    <cellStyle name="Heading 2 6" xfId="620"/>
    <cellStyle name="Heading 2 7" xfId="621"/>
    <cellStyle name="Heading 2 8" xfId="622"/>
    <cellStyle name="Heading 2 9" xfId="623"/>
    <cellStyle name="Heading 3 10" xfId="624"/>
    <cellStyle name="Heading 3 11" xfId="625"/>
    <cellStyle name="Heading 3 12" xfId="626"/>
    <cellStyle name="Heading 3 2" xfId="627"/>
    <cellStyle name="Heading 3 2 2" xfId="628"/>
    <cellStyle name="Heading 3 2 3" xfId="629"/>
    <cellStyle name="Heading 3 3" xfId="630"/>
    <cellStyle name="Heading 3 3 2" xfId="631"/>
    <cellStyle name="Heading 3 3 3" xfId="632"/>
    <cellStyle name="Heading 3 4" xfId="633"/>
    <cellStyle name="Heading 3 4 2" xfId="634"/>
    <cellStyle name="Heading 3 4 3" xfId="635"/>
    <cellStyle name="Heading 3 5" xfId="636"/>
    <cellStyle name="Heading 3 6" xfId="637"/>
    <cellStyle name="Heading 3 7" xfId="638"/>
    <cellStyle name="Heading 3 8" xfId="639"/>
    <cellStyle name="Heading 3 9" xfId="640"/>
    <cellStyle name="Heading 4 10" xfId="641"/>
    <cellStyle name="Heading 4 11" xfId="642"/>
    <cellStyle name="Heading 4 12" xfId="643"/>
    <cellStyle name="Heading 4 2" xfId="644"/>
    <cellStyle name="Heading 4 2 2" xfId="645"/>
    <cellStyle name="Heading 4 2 3" xfId="646"/>
    <cellStyle name="Heading 4 3" xfId="647"/>
    <cellStyle name="Heading 4 3 2" xfId="648"/>
    <cellStyle name="Heading 4 3 3" xfId="649"/>
    <cellStyle name="Heading 4 4" xfId="650"/>
    <cellStyle name="Heading 4 4 2" xfId="651"/>
    <cellStyle name="Heading 4 4 3" xfId="652"/>
    <cellStyle name="Heading 4 5" xfId="653"/>
    <cellStyle name="Heading 4 6" xfId="654"/>
    <cellStyle name="Heading 4 7" xfId="655"/>
    <cellStyle name="Heading 4 8" xfId="656"/>
    <cellStyle name="Heading 4 9" xfId="657"/>
    <cellStyle name="Hidden" xfId="658"/>
    <cellStyle name="Hyperlink 2" xfId="659"/>
    <cellStyle name="Ieșire" xfId="660"/>
    <cellStyle name="Input 10" xfId="661"/>
    <cellStyle name="Input 11" xfId="662"/>
    <cellStyle name="Input 12" xfId="663"/>
    <cellStyle name="Input 2" xfId="664"/>
    <cellStyle name="Input 2 2" xfId="665"/>
    <cellStyle name="Input 2 3" xfId="666"/>
    <cellStyle name="Input 3" xfId="667"/>
    <cellStyle name="Input 3 2" xfId="668"/>
    <cellStyle name="Input 3 3" xfId="669"/>
    <cellStyle name="Input 4" xfId="670"/>
    <cellStyle name="Input 4 2" xfId="671"/>
    <cellStyle name="Input 4 3" xfId="672"/>
    <cellStyle name="Input 5" xfId="673"/>
    <cellStyle name="Input 6" xfId="674"/>
    <cellStyle name="Input 7" xfId="675"/>
    <cellStyle name="Input 8" xfId="676"/>
    <cellStyle name="Input 9" xfId="677"/>
    <cellStyle name="Intrare" xfId="678"/>
    <cellStyle name="Linked Cell 10" xfId="679"/>
    <cellStyle name="Linked Cell 11" xfId="680"/>
    <cellStyle name="Linked Cell 12" xfId="681"/>
    <cellStyle name="Linked Cell 2" xfId="682"/>
    <cellStyle name="Linked Cell 2 2" xfId="683"/>
    <cellStyle name="Linked Cell 2 3" xfId="684"/>
    <cellStyle name="Linked Cell 3" xfId="685"/>
    <cellStyle name="Linked Cell 3 2" xfId="686"/>
    <cellStyle name="Linked Cell 3 3" xfId="687"/>
    <cellStyle name="Linked Cell 4" xfId="688"/>
    <cellStyle name="Linked Cell 4 2" xfId="689"/>
    <cellStyle name="Linked Cell 4 3" xfId="690"/>
    <cellStyle name="Linked Cell 5" xfId="691"/>
    <cellStyle name="Linked Cell 6" xfId="692"/>
    <cellStyle name="Linked Cell 7" xfId="693"/>
    <cellStyle name="Linked Cell 8" xfId="694"/>
    <cellStyle name="Linked Cell 9" xfId="695"/>
    <cellStyle name="Neutral 10" xfId="696"/>
    <cellStyle name="Neutral 11" xfId="697"/>
    <cellStyle name="Neutral 12" xfId="698"/>
    <cellStyle name="Neutral 2" xfId="699"/>
    <cellStyle name="Neutral 2 2" xfId="700"/>
    <cellStyle name="Neutral 2 3" xfId="701"/>
    <cellStyle name="Neutral 3" xfId="702"/>
    <cellStyle name="Neutral 3 2" xfId="703"/>
    <cellStyle name="Neutral 3 3" xfId="704"/>
    <cellStyle name="Neutral 4" xfId="705"/>
    <cellStyle name="Neutral 4 2" xfId="706"/>
    <cellStyle name="Neutral 4 3" xfId="707"/>
    <cellStyle name="Neutral 5" xfId="708"/>
    <cellStyle name="Neutral 6" xfId="709"/>
    <cellStyle name="Neutral 7" xfId="710"/>
    <cellStyle name="Neutral 8" xfId="711"/>
    <cellStyle name="Neutral 9" xfId="712"/>
    <cellStyle name="Neutru" xfId="713"/>
    <cellStyle name="Normal" xfId="0" builtinId="0"/>
    <cellStyle name="Normal - Style1" xfId="714"/>
    <cellStyle name="Normal 10" xfId="715"/>
    <cellStyle name="Normal 11" xfId="716"/>
    <cellStyle name="Normal 12" xfId="717"/>
    <cellStyle name="Normal 13" xfId="718"/>
    <cellStyle name="Normal 14" xfId="719"/>
    <cellStyle name="Normal 15" xfId="720"/>
    <cellStyle name="Normal 16" xfId="721"/>
    <cellStyle name="Normal 17" xfId="722"/>
    <cellStyle name="Normal 17 2" xfId="723"/>
    <cellStyle name="Normal 18" xfId="724"/>
    <cellStyle name="Normal 19" xfId="725"/>
    <cellStyle name="Normal 2" xfId="726"/>
    <cellStyle name="Normal 2 2" xfId="727"/>
    <cellStyle name="Normal 2 3" xfId="728"/>
    <cellStyle name="Normal 2_Estimations TUD - District 6 TRP 06.08.09" xfId="729"/>
    <cellStyle name="Normal 3" xfId="730"/>
    <cellStyle name="Normal 3 2" xfId="731"/>
    <cellStyle name="Normal 4" xfId="732"/>
    <cellStyle name="Normal 4 2" xfId="733"/>
    <cellStyle name="Normal 4 3" xfId="734"/>
    <cellStyle name="Normal 5" xfId="735"/>
    <cellStyle name="Normal 6" xfId="736"/>
    <cellStyle name="Normal 7" xfId="737"/>
    <cellStyle name="Normal 8" xfId="738"/>
    <cellStyle name="Normal 9" xfId="739"/>
    <cellStyle name="Normal_Anexa 1.4 - SG Serviciul Datoriei Publice 12.04.2010" xfId="1"/>
    <cellStyle name="Normale 2" xfId="740"/>
    <cellStyle name="Notă" xfId="741"/>
    <cellStyle name="Note 10" xfId="742"/>
    <cellStyle name="Note 11" xfId="743"/>
    <cellStyle name="Note 12" xfId="744"/>
    <cellStyle name="Note 2" xfId="745"/>
    <cellStyle name="Note 3" xfId="746"/>
    <cellStyle name="Note 4" xfId="747"/>
    <cellStyle name="Note 5" xfId="748"/>
    <cellStyle name="Note 6" xfId="749"/>
    <cellStyle name="Note 7" xfId="750"/>
    <cellStyle name="Note 8" xfId="751"/>
    <cellStyle name="Note 9" xfId="752"/>
    <cellStyle name="Output 10" xfId="753"/>
    <cellStyle name="Output 11" xfId="754"/>
    <cellStyle name="Output 12" xfId="755"/>
    <cellStyle name="Output 2" xfId="756"/>
    <cellStyle name="Output 2 2" xfId="757"/>
    <cellStyle name="Output 2 3" xfId="758"/>
    <cellStyle name="Output 3" xfId="759"/>
    <cellStyle name="Output 3 2" xfId="760"/>
    <cellStyle name="Output 3 3" xfId="761"/>
    <cellStyle name="Output 4" xfId="762"/>
    <cellStyle name="Output 4 2" xfId="763"/>
    <cellStyle name="Output 4 3" xfId="764"/>
    <cellStyle name="Output 5" xfId="765"/>
    <cellStyle name="Output 6" xfId="766"/>
    <cellStyle name="Output 7" xfId="767"/>
    <cellStyle name="Output 8" xfId="768"/>
    <cellStyle name="Output 9" xfId="769"/>
    <cellStyle name="Percent [1]" xfId="770"/>
    <cellStyle name="Percent [2]" xfId="771"/>
    <cellStyle name="Percent [3]" xfId="772"/>
    <cellStyle name="Percent 2" xfId="773"/>
    <cellStyle name="Percent 2 2" xfId="774"/>
    <cellStyle name="Percent 2 3" xfId="775"/>
    <cellStyle name="Percent 3" xfId="776"/>
    <cellStyle name="Percent 3 2" xfId="777"/>
    <cellStyle name="Percent 3 2 2" xfId="778"/>
    <cellStyle name="Percent 4" xfId="779"/>
    <cellStyle name="Percent 4 2" xfId="780"/>
    <cellStyle name="Percent 5" xfId="781"/>
    <cellStyle name="Percent 6" xfId="782"/>
    <cellStyle name="Percent 6 2" xfId="783"/>
    <cellStyle name="Text [Bullet]" xfId="784"/>
    <cellStyle name="Text [Dash]" xfId="785"/>
    <cellStyle name="Text [Em-Dash]" xfId="786"/>
    <cellStyle name="Text avertisment" xfId="787"/>
    <cellStyle name="Text explicativ" xfId="788"/>
    <cellStyle name="Times" xfId="789"/>
    <cellStyle name="Times [1]" xfId="790"/>
    <cellStyle name="Times [2]" xfId="791"/>
    <cellStyle name="Times_Evolutie 2003-2007 pt raport 2006" xfId="792"/>
    <cellStyle name="Title 10" xfId="793"/>
    <cellStyle name="Title 11" xfId="794"/>
    <cellStyle name="Title 12" xfId="795"/>
    <cellStyle name="Title 2" xfId="796"/>
    <cellStyle name="Title 2 2" xfId="797"/>
    <cellStyle name="Title 2 3" xfId="798"/>
    <cellStyle name="Title 3" xfId="799"/>
    <cellStyle name="Title 3 2" xfId="800"/>
    <cellStyle name="Title 3 3" xfId="801"/>
    <cellStyle name="Title 4" xfId="802"/>
    <cellStyle name="Title 4 2" xfId="803"/>
    <cellStyle name="Title 4 3" xfId="804"/>
    <cellStyle name="Title 5" xfId="805"/>
    <cellStyle name="Title 6" xfId="806"/>
    <cellStyle name="Title 7" xfId="807"/>
    <cellStyle name="Title 8" xfId="808"/>
    <cellStyle name="Title 9" xfId="809"/>
    <cellStyle name="Titlu" xfId="810"/>
    <cellStyle name="Titlu 1" xfId="811"/>
    <cellStyle name="Titlu 2" xfId="812"/>
    <cellStyle name="Titlu 3" xfId="813"/>
    <cellStyle name="Titlu 4" xfId="814"/>
    <cellStyle name="Total 10" xfId="815"/>
    <cellStyle name="Total 11" xfId="816"/>
    <cellStyle name="Total 12" xfId="817"/>
    <cellStyle name="Total 2" xfId="818"/>
    <cellStyle name="Total 2 2" xfId="819"/>
    <cellStyle name="Total 2 3" xfId="820"/>
    <cellStyle name="Total 3" xfId="821"/>
    <cellStyle name="Total 3 2" xfId="822"/>
    <cellStyle name="Total 3 3" xfId="823"/>
    <cellStyle name="Total 4" xfId="824"/>
    <cellStyle name="Total 4 2" xfId="825"/>
    <cellStyle name="Total 4 3" xfId="826"/>
    <cellStyle name="Total 5" xfId="827"/>
    <cellStyle name="Total 6" xfId="828"/>
    <cellStyle name="Total 7" xfId="829"/>
    <cellStyle name="Total 8" xfId="830"/>
    <cellStyle name="Total 9" xfId="831"/>
    <cellStyle name="Valuta 2" xfId="832"/>
    <cellStyle name="Verificare celulă" xfId="833"/>
    <cellStyle name="Virgulă_BUGET 2004 PE TRIMESTRE" xfId="834"/>
    <cellStyle name="Warning Text 10" xfId="835"/>
    <cellStyle name="Warning Text 11" xfId="836"/>
    <cellStyle name="Warning Text 12" xfId="837"/>
    <cellStyle name="Warning Text 2" xfId="838"/>
    <cellStyle name="Warning Text 2 2" xfId="839"/>
    <cellStyle name="Warning Text 2 3" xfId="840"/>
    <cellStyle name="Warning Text 3" xfId="841"/>
    <cellStyle name="Warning Text 3 2" xfId="842"/>
    <cellStyle name="Warning Text 3 3" xfId="843"/>
    <cellStyle name="Warning Text 4" xfId="844"/>
    <cellStyle name="Warning Text 4 2" xfId="845"/>
    <cellStyle name="Warning Text 4 3" xfId="846"/>
    <cellStyle name="Warning Text 5" xfId="847"/>
    <cellStyle name="Warning Text 6" xfId="848"/>
    <cellStyle name="Warning Text 7" xfId="849"/>
    <cellStyle name="Warning Text 8" xfId="850"/>
    <cellStyle name="Warning Text 9" xfId="851"/>
    <cellStyle name="ハイパーリンク" xfId="852"/>
    <cellStyle name="표준_Korean Portfolio II" xfId="853"/>
    <cellStyle name="桁?切り_SB" xfId="854"/>
    <cellStyle name="桁区切り_SB" xfId="855"/>
    <cellStyle name="標準_A" xfId="856"/>
    <cellStyle name="表旨巧・・ハイパーリンク" xfId="857"/>
    <cellStyle name="表示済みのハイパーリンク" xfId="8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du%2020.06.2013\primarii\EFORIE\MIN%20FINANTE\AUTORIZARE%20IANUARIE%202013\Anexa%201.3%20si%201.4%20cu%205.8%20mio%20eu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DU%2015.06.2018\radu%2025.04.206\primarii\sinaia\CREDIT%202017\CONTRACTARE%20IMPRUMUT\financiare\Grafic%20Sinai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rk%20birnbaum\Desktop\BaiaMareenglexe\Romanian%20Financial%20Analysis%20Mode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DU%2015.06.2018\radu%2025.04.206\primarii\sinaia\CREDIT%202017\CONTRACTARE%20IMPRUMUT\financiare\Calcul%20grad%20indatorare_20.07.018%20refinantare%20Raiffeis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milia\Mihai\Sighisoara\iernut\Iernut%20Serviciul%20datoriei%2030.09.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hai%20Tudorancea\AppData\Local\Microsoft\Windows\Temporary%20Internet%20Files\OLK7CD\Piatra%20Neamt%20modelare%20finalizata\Piatra%20Neamt%20rapoarte%20finalizate%20FINAL\PiatraNeamt%20-%202006%20raport%20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ana\InvestitiiPS1\2009\R6_18august\Diana\InvestitiiPS1\2005\Rectificare_09dec05\BugetLocal_R9_22dec05\2002\Rectificare5_decVirare2\Autofinantare_nov\A_ANEXA3_no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bancpost 1.8 mio eur"/>
      <sheetName val="emis obligatiuni 6  mio ron"/>
      <sheetName val="credit reesalonare-5.8 mio eur"/>
      <sheetName val="grad indatorare"/>
      <sheetName val="centralizare credite"/>
      <sheetName val="1.3"/>
      <sheetName val="1.4"/>
    </sheetNames>
    <sheetDataSet>
      <sheetData sheetId="0"/>
      <sheetData sheetId="1"/>
      <sheetData sheetId="2"/>
      <sheetData sheetId="3">
        <row r="18">
          <cell r="C18">
            <v>11446985.98</v>
          </cell>
        </row>
      </sheetData>
      <sheetData sheetId="4">
        <row r="3">
          <cell r="E3">
            <v>2012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10">
          <cell r="E10">
            <v>745.27433217599992</v>
          </cell>
        </row>
        <row r="11">
          <cell r="E11">
            <v>339.24244272808545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pha 8.145.000 lei"/>
      <sheetName val="brd 3 mio euro"/>
      <sheetName val="raiffeisen 16 mil lei"/>
      <sheetName val="samtid 553.967,97 EURO"/>
      <sheetName val="garantie bancpost"/>
      <sheetName val="credit nou "/>
      <sheetName val="credit refinan raiff 10.5mi"/>
      <sheetName val="centralizator"/>
      <sheetName val="SD sinaia"/>
      <sheetName val="grad indatorare"/>
      <sheetName val="1.3"/>
      <sheetName val="1.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C6">
            <v>582.32880000000011</v>
          </cell>
          <cell r="D6">
            <v>582.32880000000011</v>
          </cell>
          <cell r="E6">
            <v>582.32880000000011</v>
          </cell>
          <cell r="F6">
            <v>582.32880000000011</v>
          </cell>
          <cell r="G6">
            <v>533.80140000000017</v>
          </cell>
        </row>
        <row r="7">
          <cell r="C7">
            <v>118.39474924375003</v>
          </cell>
          <cell r="D7">
            <v>91.825997743750079</v>
          </cell>
          <cell r="E7">
            <v>65.463487762500122</v>
          </cell>
          <cell r="F7">
            <v>38.688494743750148</v>
          </cell>
          <cell r="G7">
            <v>12.113675118750127</v>
          </cell>
        </row>
        <row r="11">
          <cell r="C11">
            <v>135.75714010073685</v>
          </cell>
          <cell r="D11">
            <v>135.75714010073685</v>
          </cell>
          <cell r="E11">
            <v>135.75714010073685</v>
          </cell>
          <cell r="F11">
            <v>135.75714010073685</v>
          </cell>
          <cell r="G11">
            <v>135.75714010073685</v>
          </cell>
          <cell r="H11">
            <v>135.75714010073685</v>
          </cell>
          <cell r="I11">
            <v>135.75714010073685</v>
          </cell>
          <cell r="J11">
            <v>135.75714010073685</v>
          </cell>
          <cell r="K11">
            <v>135.75714010073685</v>
          </cell>
          <cell r="L11">
            <v>135.75714010073685</v>
          </cell>
          <cell r="M11">
            <v>135.75714010073685</v>
          </cell>
          <cell r="N11">
            <v>135.75714010073685</v>
          </cell>
          <cell r="O11">
            <v>135.75714010073685</v>
          </cell>
          <cell r="P11">
            <v>67.878570050368424</v>
          </cell>
        </row>
        <row r="12">
          <cell r="C12">
            <v>91.17412135643977</v>
          </cell>
          <cell r="D12">
            <v>84.291988559666308</v>
          </cell>
          <cell r="E12">
            <v>77.626690092566378</v>
          </cell>
          <cell r="F12">
            <v>70.527722966119356</v>
          </cell>
          <cell r="G12">
            <v>63.645590169345901</v>
          </cell>
          <cell r="H12">
            <v>56.763457372572432</v>
          </cell>
          <cell r="I12">
            <v>50.022738272083224</v>
          </cell>
          <cell r="J12">
            <v>42.999191779025494</v>
          </cell>
          <cell r="K12">
            <v>36.117058982252026</v>
          </cell>
          <cell r="L12">
            <v>29.234926185478557</v>
          </cell>
          <cell r="M12">
            <v>22.418786451600052</v>
          </cell>
          <cell r="N12">
            <v>15.470660591931624</v>
          </cell>
          <cell r="O12">
            <v>8.5885277951581607</v>
          </cell>
          <cell r="P12">
            <v>1.7063934013898046</v>
          </cell>
        </row>
        <row r="16">
          <cell r="C16">
            <v>418.21988400000004</v>
          </cell>
          <cell r="D16">
            <v>418.21988400000004</v>
          </cell>
          <cell r="E16">
            <v>418.21988400000004</v>
          </cell>
          <cell r="F16">
            <v>418.21988400000004</v>
          </cell>
          <cell r="G16">
            <v>418.21988400000004</v>
          </cell>
          <cell r="H16">
            <v>418.21988400000004</v>
          </cell>
          <cell r="I16">
            <v>418.21988400000004</v>
          </cell>
          <cell r="J16">
            <v>418.21988400000004</v>
          </cell>
          <cell r="K16">
            <v>418.21988400000004</v>
          </cell>
          <cell r="L16">
            <v>209.20734970400019</v>
          </cell>
        </row>
        <row r="17">
          <cell r="C17">
            <v>96.723077951594462</v>
          </cell>
          <cell r="D17">
            <v>86.122365614094448</v>
          </cell>
          <cell r="E17">
            <v>75.739482897268346</v>
          </cell>
          <cell r="F17">
            <v>64.92094093909445</v>
          </cell>
          <cell r="G17">
            <v>54.320228601594458</v>
          </cell>
          <cell r="H17">
            <v>43.719516264094452</v>
          </cell>
          <cell r="I17">
            <v>33.220461357268341</v>
          </cell>
          <cell r="J17">
            <v>22.518091589094453</v>
          </cell>
          <cell r="K17">
            <v>11.917379251594452</v>
          </cell>
          <cell r="L17">
            <v>1.6709222505944465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23">
          <cell r="C23">
            <v>1888.8020399999998</v>
          </cell>
          <cell r="D23">
            <v>1888.8020399999998</v>
          </cell>
          <cell r="E23">
            <v>1888.8020399999998</v>
          </cell>
          <cell r="F23">
            <v>1888.8020399999998</v>
          </cell>
          <cell r="G23">
            <v>1888.8020399999998</v>
          </cell>
          <cell r="H23">
            <v>1888.8020399999998</v>
          </cell>
          <cell r="I23">
            <v>1888.8020399999998</v>
          </cell>
          <cell r="J23">
            <v>944.39902000000018</v>
          </cell>
        </row>
        <row r="24">
          <cell r="C24">
            <v>993.54139679626974</v>
          </cell>
          <cell r="D24">
            <v>852.40328769343648</v>
          </cell>
          <cell r="E24">
            <v>713.35969390833941</v>
          </cell>
          <cell r="F24">
            <v>570.12706948776986</v>
          </cell>
          <cell r="G24">
            <v>428.9889603849366</v>
          </cell>
          <cell r="H24">
            <v>287.85085128210335</v>
          </cell>
          <cell r="I24">
            <v>147.26053849313953</v>
          </cell>
          <cell r="J24">
            <v>20.365133550911434</v>
          </cell>
        </row>
        <row r="38">
          <cell r="C38">
            <v>148.93617021276594</v>
          </cell>
          <cell r="D38">
            <v>893.61702127659566</v>
          </cell>
          <cell r="E38">
            <v>893.61702127659566</v>
          </cell>
          <cell r="F38">
            <v>893.61702127659566</v>
          </cell>
          <cell r="G38">
            <v>893.61702127659566</v>
          </cell>
          <cell r="H38">
            <v>893.61702127659566</v>
          </cell>
          <cell r="I38">
            <v>893.61702127659566</v>
          </cell>
          <cell r="J38">
            <v>893.61702127659566</v>
          </cell>
          <cell r="K38">
            <v>893.61702127659566</v>
          </cell>
          <cell r="L38">
            <v>893.61702127659566</v>
          </cell>
          <cell r="M38">
            <v>893.61702127659566</v>
          </cell>
          <cell r="N38">
            <v>893.61702127659566</v>
          </cell>
          <cell r="O38">
            <v>521.27659574468078</v>
          </cell>
        </row>
        <row r="39">
          <cell r="C39">
            <v>217.90267730496456</v>
          </cell>
          <cell r="D39">
            <v>492.79466312056775</v>
          </cell>
          <cell r="E39">
            <v>449.76439716312143</v>
          </cell>
          <cell r="F39">
            <v>404.18508865248339</v>
          </cell>
          <cell r="G39">
            <v>359.88030141844081</v>
          </cell>
          <cell r="H39">
            <v>315.57551418439817</v>
          </cell>
          <cell r="I39">
            <v>272.05971631205767</v>
          </cell>
          <cell r="J39">
            <v>226.96593971631299</v>
          </cell>
          <cell r="K39">
            <v>182.66115248227038</v>
          </cell>
          <cell r="L39">
            <v>138.35636524822775</v>
          </cell>
          <cell r="M39">
            <v>94.355035460993619</v>
          </cell>
          <cell r="N39">
            <v>49.746790780142533</v>
          </cell>
          <cell r="O39">
            <v>8.5372695035464972</v>
          </cell>
        </row>
        <row r="40">
          <cell r="C40">
            <v>52.5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"/>
      <sheetName val="1.4"/>
      <sheetName val="Cover"/>
      <sheetName val="SD general"/>
      <sheetName val="Credit EXIMBANK 26,4 mil RON"/>
      <sheetName val="Credit BEI 2 mil EUR"/>
      <sheetName val="Credit bcr 7.2 mil RON"/>
      <sheetName val="Credit BCR2 -15.7 mil RON 12Y"/>
      <sheetName val="simulare BCR 15.7 mil lei"/>
      <sheetName val="Centralizator banci"/>
      <sheetName val="Sheet1"/>
      <sheetName val="Serviciul datoriei"/>
    </sheetNames>
    <sheetDataSet>
      <sheetData sheetId="0"/>
      <sheetData sheetId="1">
        <row r="35">
          <cell r="C35">
            <v>1845.636</v>
          </cell>
        </row>
      </sheetData>
      <sheetData sheetId="2" refreshError="1"/>
      <sheetData sheetId="3">
        <row r="12">
          <cell r="K12">
            <v>1845.636</v>
          </cell>
        </row>
        <row r="27">
          <cell r="AD27">
            <v>0</v>
          </cell>
          <cell r="AE27">
            <v>0</v>
          </cell>
        </row>
        <row r="28">
          <cell r="AD28">
            <v>0</v>
          </cell>
          <cell r="AE28">
            <v>0</v>
          </cell>
        </row>
        <row r="29">
          <cell r="AD29">
            <v>0</v>
          </cell>
          <cell r="AE2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view="pageBreakPreview" topLeftCell="A14" zoomScaleSheetLayoutView="100" workbookViewId="0">
      <selection activeCell="K37" sqref="K37:K38"/>
    </sheetView>
  </sheetViews>
  <sheetFormatPr defaultColWidth="9.140625" defaultRowHeight="12.75"/>
  <cols>
    <col min="1" max="1" width="5" style="1" customWidth="1"/>
    <col min="2" max="2" width="45.140625" style="2" customWidth="1"/>
    <col min="3" max="3" width="3.7109375" style="2" customWidth="1"/>
    <col min="4" max="4" width="9.28515625" style="2" hidden="1" customWidth="1"/>
    <col min="5" max="5" width="10.28515625" style="2" bestFit="1" customWidth="1"/>
    <col min="6" max="6" width="11.140625" style="2" bestFit="1" customWidth="1"/>
    <col min="7" max="7" width="10.85546875" style="2" bestFit="1" customWidth="1"/>
    <col min="8" max="8" width="11.140625" style="2" bestFit="1" customWidth="1"/>
    <col min="9" max="11" width="10.85546875" style="2" bestFit="1" customWidth="1"/>
    <col min="12" max="12" width="11.140625" style="2" bestFit="1" customWidth="1"/>
    <col min="13" max="13" width="4.7109375" style="2" customWidth="1"/>
    <col min="14" max="14" width="40.5703125" style="2" customWidth="1"/>
    <col min="15" max="16" width="10.85546875" style="2" bestFit="1" customWidth="1"/>
    <col min="17" max="18" width="10.28515625" style="2" bestFit="1" customWidth="1"/>
    <col min="19" max="20" width="9" style="2" bestFit="1" customWidth="1"/>
    <col min="21" max="22" width="9.28515625" style="2" bestFit="1" customWidth="1"/>
    <col min="23" max="23" width="9.140625" style="2" bestFit="1" customWidth="1"/>
    <col min="24" max="24" width="9.5703125" style="2" customWidth="1"/>
    <col min="25" max="25" width="9.28515625" style="2" bestFit="1" customWidth="1"/>
    <col min="26" max="26" width="9" style="2" bestFit="1" customWidth="1"/>
    <col min="27" max="27" width="10.28515625" style="2" bestFit="1" customWidth="1"/>
    <col min="28" max="28" width="12.28515625" style="2" bestFit="1" customWidth="1"/>
    <col min="29" max="29" width="10.28515625" style="5" bestFit="1" customWidth="1"/>
    <col min="30" max="30" width="15" style="2" bestFit="1" customWidth="1"/>
    <col min="31" max="16384" width="9.140625" style="2"/>
  </cols>
  <sheetData>
    <row r="1" spans="1:30" ht="18">
      <c r="K1" s="3" t="s">
        <v>0</v>
      </c>
      <c r="X1" s="4" t="s">
        <v>0</v>
      </c>
      <c r="Y1" s="4"/>
    </row>
    <row r="2" spans="1:30" ht="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 t="str">
        <f>A2</f>
        <v>SITUATIE privind serviciul datoriei publice locale 
Consilul Local al Orasului Sinaia in perioada 2018-2031</v>
      </c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1:30" ht="21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</row>
    <row r="4" spans="1:30" ht="11.25" customHeight="1"/>
    <row r="5" spans="1:30">
      <c r="A5" s="8" t="s">
        <v>2</v>
      </c>
      <c r="B5" s="9" t="s">
        <v>3</v>
      </c>
      <c r="C5" s="10" t="s">
        <v>4</v>
      </c>
      <c r="D5" s="11"/>
      <c r="E5" s="11"/>
      <c r="F5" s="11"/>
      <c r="G5" s="11"/>
      <c r="H5" s="11"/>
      <c r="I5" s="11"/>
      <c r="J5" s="11"/>
      <c r="K5" s="11"/>
      <c r="L5" s="12"/>
      <c r="M5" s="13" t="s">
        <v>2</v>
      </c>
      <c r="N5" s="9" t="s">
        <v>3</v>
      </c>
      <c r="O5" s="10" t="s">
        <v>4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2"/>
    </row>
    <row r="6" spans="1:30">
      <c r="A6" s="8"/>
      <c r="B6" s="14"/>
      <c r="C6" s="15"/>
      <c r="D6" s="15">
        <v>2012</v>
      </c>
      <c r="E6" s="15">
        <v>2018</v>
      </c>
      <c r="F6" s="15">
        <f>E6+1</f>
        <v>2019</v>
      </c>
      <c r="G6" s="15">
        <f t="shared" ref="G6:L6" si="0">F6+1</f>
        <v>2020</v>
      </c>
      <c r="H6" s="15">
        <f t="shared" si="0"/>
        <v>2021</v>
      </c>
      <c r="I6" s="15">
        <f t="shared" si="0"/>
        <v>2022</v>
      </c>
      <c r="J6" s="15">
        <f t="shared" si="0"/>
        <v>2023</v>
      </c>
      <c r="K6" s="15">
        <f t="shared" si="0"/>
        <v>2024</v>
      </c>
      <c r="L6" s="15">
        <f t="shared" si="0"/>
        <v>2025</v>
      </c>
      <c r="M6" s="13"/>
      <c r="N6" s="14"/>
      <c r="O6" s="15">
        <v>2022</v>
      </c>
      <c r="P6" s="15">
        <f>O6+1</f>
        <v>2023</v>
      </c>
      <c r="Q6" s="15">
        <f t="shared" ref="Q6:T6" si="1">P6+1</f>
        <v>2024</v>
      </c>
      <c r="R6" s="15">
        <f t="shared" si="1"/>
        <v>2025</v>
      </c>
      <c r="S6" s="15">
        <f t="shared" si="1"/>
        <v>2026</v>
      </c>
      <c r="T6" s="15">
        <f t="shared" si="1"/>
        <v>2027</v>
      </c>
      <c r="U6" s="15"/>
      <c r="V6" s="15"/>
      <c r="W6" s="15"/>
      <c r="X6" s="15"/>
      <c r="Y6" s="15"/>
      <c r="Z6" s="15"/>
    </row>
    <row r="7" spans="1:30" ht="26.25" customHeight="1">
      <c r="A7" s="16">
        <v>1</v>
      </c>
      <c r="B7" s="17" t="s">
        <v>5</v>
      </c>
      <c r="C7" s="18"/>
      <c r="D7" s="18" t="e">
        <f>SUM(D8:D10)</f>
        <v>#REF!</v>
      </c>
      <c r="E7" s="18">
        <f t="shared" ref="E7:K7" si="2">SUM(E8:E10)</f>
        <v>4324.9412094487907</v>
      </c>
      <c r="F7" s="18">
        <f t="shared" si="2"/>
        <v>4139.7515037116837</v>
      </c>
      <c r="G7" s="18">
        <f t="shared" si="2"/>
        <v>3957.2972187614109</v>
      </c>
      <c r="H7" s="18">
        <f t="shared" si="2"/>
        <v>3769.3720922374705</v>
      </c>
      <c r="I7" s="18">
        <f t="shared" si="2"/>
        <v>3535.6489183753638</v>
      </c>
      <c r="J7" s="18">
        <f t="shared" si="2"/>
        <v>2831.1128890195068</v>
      </c>
      <c r="K7" s="18">
        <f t="shared" si="2"/>
        <v>2673.2828022232275</v>
      </c>
      <c r="L7" s="18">
        <f>SUM(L8:L10)</f>
        <v>1584.2584610197684</v>
      </c>
      <c r="M7" s="16">
        <v>1</v>
      </c>
      <c r="N7" s="17" t="str">
        <f t="shared" ref="N7:N34" si="3">B7</f>
        <v>Serviciul datoriei publice locale pentru imprumuturile si garantiile existente (a1+b1+c1)</v>
      </c>
      <c r="O7" s="18">
        <f t="shared" ref="O7:T7" si="4">SUM(O8:O10)</f>
        <v>602.01146233458337</v>
      </c>
      <c r="P7" s="18">
        <f t="shared" si="4"/>
        <v>375.87033824081004</v>
      </c>
      <c r="Q7" s="18">
        <f>SUM(Q8:Q10)</f>
        <v>158.1759265523369</v>
      </c>
      <c r="R7" s="18">
        <f t="shared" si="4"/>
        <v>151.22780069266847</v>
      </c>
      <c r="S7" s="18">
        <f t="shared" si="4"/>
        <v>144.34566789589502</v>
      </c>
      <c r="T7" s="18">
        <f t="shared" si="4"/>
        <v>69.584963451758227</v>
      </c>
      <c r="U7" s="18"/>
      <c r="V7" s="18"/>
      <c r="W7" s="18"/>
      <c r="X7" s="18"/>
      <c r="Y7" s="18"/>
      <c r="Z7" s="18"/>
      <c r="AB7" s="19"/>
    </row>
    <row r="8" spans="1:30" ht="25.5">
      <c r="A8" s="20"/>
      <c r="B8" s="21" t="s">
        <v>6</v>
      </c>
      <c r="C8" s="18"/>
      <c r="D8" s="18" t="e">
        <f>D24+#REF!+#REF!+#REF!</f>
        <v>#REF!</v>
      </c>
      <c r="E8" s="18">
        <f>E12+E16+E20+E24</f>
        <v>3025.1078641007366</v>
      </c>
      <c r="F8" s="18">
        <f t="shared" ref="F8:L8" si="5">F12+F16+F20+F24</f>
        <v>3025.1078641007366</v>
      </c>
      <c r="G8" s="18">
        <f t="shared" si="5"/>
        <v>3025.1078641007366</v>
      </c>
      <c r="H8" s="18">
        <f t="shared" si="5"/>
        <v>3025.1078641007366</v>
      </c>
      <c r="I8" s="18">
        <f t="shared" si="5"/>
        <v>2976.5804641007367</v>
      </c>
      <c r="J8" s="18">
        <f t="shared" si="5"/>
        <v>2442.7790641007364</v>
      </c>
      <c r="K8" s="18">
        <f t="shared" si="5"/>
        <v>2442.7790641007364</v>
      </c>
      <c r="L8" s="18">
        <f t="shared" si="5"/>
        <v>1498.3760441007371</v>
      </c>
      <c r="M8" s="20"/>
      <c r="N8" s="22" t="str">
        <f t="shared" si="3"/>
        <v>a1) Rambursarea imprumutului (a1.1+a1.2+a1.3+a1.4)</v>
      </c>
      <c r="O8" s="18">
        <f t="shared" ref="O8:T10" si="6">O12+O16+O20+O24</f>
        <v>553.97702410073691</v>
      </c>
      <c r="P8" s="18">
        <f t="shared" si="6"/>
        <v>344.96448980473701</v>
      </c>
      <c r="Q8" s="18">
        <f t="shared" si="6"/>
        <v>135.75714010073685</v>
      </c>
      <c r="R8" s="18">
        <f t="shared" si="6"/>
        <v>135.75714010073685</v>
      </c>
      <c r="S8" s="18">
        <f t="shared" si="6"/>
        <v>135.75714010073685</v>
      </c>
      <c r="T8" s="18">
        <f t="shared" si="6"/>
        <v>67.878570050368424</v>
      </c>
      <c r="U8" s="18"/>
      <c r="V8" s="18"/>
      <c r="W8" s="18"/>
      <c r="X8" s="18"/>
      <c r="Y8" s="18"/>
      <c r="Z8" s="18"/>
      <c r="AB8" s="19"/>
    </row>
    <row r="9" spans="1:30">
      <c r="A9" s="20"/>
      <c r="B9" s="21" t="s">
        <v>7</v>
      </c>
      <c r="C9" s="18"/>
      <c r="D9" s="18" t="e">
        <f>D25+#REF!+#REF!+#REF!</f>
        <v>#REF!</v>
      </c>
      <c r="E9" s="18">
        <f t="shared" ref="E9:L10" si="7">E13+E17+E21+E25</f>
        <v>1299.8333453480541</v>
      </c>
      <c r="F9" s="18">
        <f t="shared" si="7"/>
        <v>1114.6436396109473</v>
      </c>
      <c r="G9" s="18">
        <f t="shared" si="7"/>
        <v>932.18935466067433</v>
      </c>
      <c r="H9" s="18">
        <f t="shared" si="7"/>
        <v>744.26422813673378</v>
      </c>
      <c r="I9" s="18">
        <f t="shared" si="7"/>
        <v>559.06845427462713</v>
      </c>
      <c r="J9" s="18">
        <f t="shared" si="7"/>
        <v>388.33382491877023</v>
      </c>
      <c r="K9" s="18">
        <f t="shared" si="7"/>
        <v>230.50373812249109</v>
      </c>
      <c r="L9" s="18">
        <f t="shared" si="7"/>
        <v>85.882416919031385</v>
      </c>
      <c r="M9" s="20"/>
      <c r="N9" s="22" t="str">
        <f t="shared" si="3"/>
        <v>b1) Dobanzi (b1.1+b1.2+b1.3+b1.4)</v>
      </c>
      <c r="O9" s="18">
        <f t="shared" si="6"/>
        <v>48.03443823384648</v>
      </c>
      <c r="P9" s="18">
        <f t="shared" si="6"/>
        <v>30.905848436073004</v>
      </c>
      <c r="Q9" s="18">
        <f t="shared" si="6"/>
        <v>22.418786451600052</v>
      </c>
      <c r="R9" s="18">
        <f t="shared" si="6"/>
        <v>15.470660591931624</v>
      </c>
      <c r="S9" s="18">
        <f t="shared" si="6"/>
        <v>8.5885277951581607</v>
      </c>
      <c r="T9" s="18">
        <f t="shared" si="6"/>
        <v>1.7063934013898046</v>
      </c>
      <c r="U9" s="18"/>
      <c r="V9" s="18"/>
      <c r="W9" s="18"/>
      <c r="X9" s="18"/>
      <c r="Y9" s="18"/>
      <c r="Z9" s="18"/>
      <c r="AB9" s="19"/>
    </row>
    <row r="10" spans="1:30" s="5" customFormat="1">
      <c r="A10" s="23"/>
      <c r="B10" s="21" t="s">
        <v>8</v>
      </c>
      <c r="C10" s="18"/>
      <c r="D10" s="18" t="e">
        <f>D26+#REF!+#REF!+#REF!</f>
        <v>#REF!</v>
      </c>
      <c r="E10" s="18">
        <f t="shared" si="7"/>
        <v>0</v>
      </c>
      <c r="F10" s="18">
        <f t="shared" si="7"/>
        <v>0</v>
      </c>
      <c r="G10" s="18">
        <f t="shared" si="7"/>
        <v>0</v>
      </c>
      <c r="H10" s="18">
        <f t="shared" si="7"/>
        <v>0</v>
      </c>
      <c r="I10" s="18">
        <f t="shared" si="7"/>
        <v>0</v>
      </c>
      <c r="J10" s="18">
        <f t="shared" si="7"/>
        <v>0</v>
      </c>
      <c r="K10" s="18">
        <f t="shared" si="7"/>
        <v>0</v>
      </c>
      <c r="L10" s="18">
        <f t="shared" si="7"/>
        <v>0</v>
      </c>
      <c r="M10" s="23"/>
      <c r="N10" s="22" t="str">
        <f t="shared" si="3"/>
        <v>c1) Comisioane (c1.1+c1.2+c1.3+c1.4)</v>
      </c>
      <c r="O10" s="18">
        <f t="shared" si="6"/>
        <v>0</v>
      </c>
      <c r="P10" s="18">
        <f t="shared" si="6"/>
        <v>0</v>
      </c>
      <c r="Q10" s="18">
        <f t="shared" si="6"/>
        <v>0</v>
      </c>
      <c r="R10" s="18">
        <f t="shared" si="6"/>
        <v>0</v>
      </c>
      <c r="S10" s="18">
        <f t="shared" si="6"/>
        <v>0</v>
      </c>
      <c r="T10" s="18">
        <f t="shared" si="6"/>
        <v>0</v>
      </c>
      <c r="U10" s="18"/>
      <c r="V10" s="18"/>
      <c r="W10" s="18"/>
      <c r="X10" s="18"/>
      <c r="Y10" s="18"/>
      <c r="Z10" s="18"/>
      <c r="AA10" s="2"/>
      <c r="AB10" s="19"/>
      <c r="AD10" s="2"/>
    </row>
    <row r="11" spans="1:30" s="5" customFormat="1" ht="26.25" customHeight="1">
      <c r="A11" s="24" t="s">
        <v>9</v>
      </c>
      <c r="B11" s="21" t="s">
        <v>10</v>
      </c>
      <c r="C11" s="18"/>
      <c r="D11" s="18" t="e">
        <f t="shared" ref="D11:L11" si="8">SUM(D12:D14)</f>
        <v>#REF!</v>
      </c>
      <c r="E11" s="18">
        <f t="shared" si="8"/>
        <v>700.72354924375009</v>
      </c>
      <c r="F11" s="18">
        <f t="shared" si="8"/>
        <v>674.15479774375024</v>
      </c>
      <c r="G11" s="18">
        <f t="shared" si="8"/>
        <v>647.79228776250022</v>
      </c>
      <c r="H11" s="18">
        <f t="shared" si="8"/>
        <v>621.01729474375031</v>
      </c>
      <c r="I11" s="18">
        <f t="shared" si="8"/>
        <v>545.91507511875034</v>
      </c>
      <c r="J11" s="18">
        <f t="shared" si="8"/>
        <v>0</v>
      </c>
      <c r="K11" s="18">
        <f t="shared" si="8"/>
        <v>0</v>
      </c>
      <c r="L11" s="18">
        <f t="shared" si="8"/>
        <v>0</v>
      </c>
      <c r="M11" s="24" t="s">
        <v>9</v>
      </c>
      <c r="N11" s="22" t="str">
        <f t="shared" si="3"/>
        <v>Serviciul datoriei publice locale pentru credit Alpha Bank (8.145.000 lei) (a1.1+b1.1+c1.1)</v>
      </c>
      <c r="O11" s="18">
        <f t="shared" ref="O11:Q11" si="9">SUM(O12:O14)</f>
        <v>0</v>
      </c>
      <c r="P11" s="18">
        <f t="shared" si="9"/>
        <v>0</v>
      </c>
      <c r="Q11" s="18">
        <f t="shared" si="9"/>
        <v>0</v>
      </c>
      <c r="R11" s="18"/>
      <c r="S11" s="18"/>
      <c r="T11" s="18"/>
      <c r="U11" s="18">
        <f t="shared" ref="U11" si="10">SUM(U12:U14)</f>
        <v>0</v>
      </c>
      <c r="V11" s="18"/>
      <c r="W11" s="18"/>
      <c r="X11" s="18"/>
      <c r="Y11" s="18"/>
      <c r="Z11" s="18"/>
      <c r="AA11" s="2"/>
      <c r="AB11" s="19"/>
      <c r="AD11" s="2"/>
    </row>
    <row r="12" spans="1:30">
      <c r="A12" s="25"/>
      <c r="B12" s="26" t="s">
        <v>11</v>
      </c>
      <c r="C12" s="18"/>
      <c r="D12" s="18" t="e">
        <f>'[1]centralizare credite'!#REF!</f>
        <v>#REF!</v>
      </c>
      <c r="E12" s="18">
        <f>[2]centralizator!C6</f>
        <v>582.32880000000011</v>
      </c>
      <c r="F12" s="18">
        <f>[2]centralizator!D6</f>
        <v>582.32880000000011</v>
      </c>
      <c r="G12" s="18">
        <f>[2]centralizator!E6</f>
        <v>582.32880000000011</v>
      </c>
      <c r="H12" s="18">
        <f>[2]centralizator!F6</f>
        <v>582.32880000000011</v>
      </c>
      <c r="I12" s="18">
        <f>[2]centralizator!G6</f>
        <v>533.80140000000017</v>
      </c>
      <c r="J12" s="18">
        <f>[2]centralizator!H6</f>
        <v>0</v>
      </c>
      <c r="K12" s="18">
        <f>[2]centralizator!I6</f>
        <v>0</v>
      </c>
      <c r="L12" s="18">
        <f>[2]centralizator!J6</f>
        <v>0</v>
      </c>
      <c r="M12" s="25"/>
      <c r="N12" s="22" t="str">
        <f t="shared" si="3"/>
        <v>a1.1) Rambursarea imprumutului</v>
      </c>
      <c r="O12" s="18">
        <f>[2]centralizator!K6</f>
        <v>0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B12" s="19"/>
      <c r="AD12" s="19"/>
    </row>
    <row r="13" spans="1:30">
      <c r="A13" s="25"/>
      <c r="B13" s="26" t="s">
        <v>12</v>
      </c>
      <c r="C13" s="18"/>
      <c r="D13" s="18" t="e">
        <f>'[1]centralizare credite'!#REF!</f>
        <v>#REF!</v>
      </c>
      <c r="E13" s="18">
        <f>[2]centralizator!C7</f>
        <v>118.39474924375003</v>
      </c>
      <c r="F13" s="18">
        <f>[2]centralizator!D7</f>
        <v>91.825997743750079</v>
      </c>
      <c r="G13" s="18">
        <f>[2]centralizator!E7</f>
        <v>65.463487762500122</v>
      </c>
      <c r="H13" s="18">
        <f>[2]centralizator!F7</f>
        <v>38.688494743750148</v>
      </c>
      <c r="I13" s="18">
        <f>[2]centralizator!G7</f>
        <v>12.113675118750127</v>
      </c>
      <c r="J13" s="18">
        <f>[2]centralizator!H7</f>
        <v>0</v>
      </c>
      <c r="K13" s="18">
        <f>[2]centralizator!I7</f>
        <v>0</v>
      </c>
      <c r="L13" s="18">
        <f>[2]centralizator!J7</f>
        <v>0</v>
      </c>
      <c r="M13" s="25"/>
      <c r="N13" s="22" t="str">
        <f t="shared" si="3"/>
        <v xml:space="preserve">b1.1) Dobanzi </v>
      </c>
      <c r="O13" s="18">
        <f>[2]centralizator!K7</f>
        <v>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B13" s="19"/>
      <c r="AD13" s="19"/>
    </row>
    <row r="14" spans="1:30">
      <c r="A14" s="27"/>
      <c r="B14" s="26" t="s">
        <v>13</v>
      </c>
      <c r="C14" s="18"/>
      <c r="D14" s="18">
        <v>0</v>
      </c>
      <c r="E14" s="18">
        <f>[2]centralizator!C8</f>
        <v>0</v>
      </c>
      <c r="F14" s="18">
        <f>[2]centralizator!D8</f>
        <v>0</v>
      </c>
      <c r="G14" s="18">
        <f>[2]centralizator!E8</f>
        <v>0</v>
      </c>
      <c r="H14" s="18">
        <f>[2]centralizator!F8</f>
        <v>0</v>
      </c>
      <c r="I14" s="18">
        <f>[2]centralizator!G8</f>
        <v>0</v>
      </c>
      <c r="J14" s="18">
        <f>[2]centralizator!H8</f>
        <v>0</v>
      </c>
      <c r="K14" s="18">
        <f>[2]centralizator!I8</f>
        <v>0</v>
      </c>
      <c r="L14" s="18"/>
      <c r="M14" s="27"/>
      <c r="N14" s="22" t="str">
        <f t="shared" si="3"/>
        <v>c1.1) Comisioane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9"/>
      <c r="AB14" s="19"/>
      <c r="AD14" s="19"/>
    </row>
    <row r="15" spans="1:30" s="34" customFormat="1" ht="26.25" customHeight="1">
      <c r="A15" s="28" t="s">
        <v>14</v>
      </c>
      <c r="B15" s="29" t="s">
        <v>15</v>
      </c>
      <c r="C15" s="30"/>
      <c r="D15" s="30">
        <f t="shared" ref="D15:L15" si="11">SUM(D16:D18)</f>
        <v>2012</v>
      </c>
      <c r="E15" s="30">
        <f t="shared" si="11"/>
        <v>514.9429619515945</v>
      </c>
      <c r="F15" s="30">
        <f t="shared" si="11"/>
        <v>504.3422496140945</v>
      </c>
      <c r="G15" s="30">
        <f t="shared" si="11"/>
        <v>493.95936689726841</v>
      </c>
      <c r="H15" s="30">
        <f t="shared" si="11"/>
        <v>483.1408249390945</v>
      </c>
      <c r="I15" s="30">
        <f t="shared" si="11"/>
        <v>472.5401126015945</v>
      </c>
      <c r="J15" s="30">
        <f t="shared" si="11"/>
        <v>461.9394002640945</v>
      </c>
      <c r="K15" s="30">
        <f t="shared" si="11"/>
        <v>451.44034535726837</v>
      </c>
      <c r="L15" s="30">
        <f t="shared" si="11"/>
        <v>440.7379755890945</v>
      </c>
      <c r="M15" s="28" t="s">
        <v>16</v>
      </c>
      <c r="N15" s="31" t="str">
        <f t="shared" si="3"/>
        <v>Serviciul datoriei publice locale pentru credit BRD Group SG (13.104.900 eur) (a1.2+b1.2+c1.2)</v>
      </c>
      <c r="O15" s="30">
        <f t="shared" ref="O15:U15" si="12">SUM(O16:O18)</f>
        <v>430.1372632515945</v>
      </c>
      <c r="P15" s="30">
        <f t="shared" si="12"/>
        <v>210.87827195459465</v>
      </c>
      <c r="Q15" s="30">
        <f t="shared" si="12"/>
        <v>0</v>
      </c>
      <c r="R15" s="30">
        <f t="shared" si="12"/>
        <v>0</v>
      </c>
      <c r="S15" s="30">
        <f t="shared" si="12"/>
        <v>0</v>
      </c>
      <c r="T15" s="30">
        <f t="shared" si="12"/>
        <v>0</v>
      </c>
      <c r="U15" s="30">
        <f t="shared" si="12"/>
        <v>0</v>
      </c>
      <c r="V15" s="30"/>
      <c r="W15" s="30"/>
      <c r="X15" s="30"/>
      <c r="Y15" s="30"/>
      <c r="Z15" s="30"/>
      <c r="AA15" s="32"/>
      <c r="AB15" s="33"/>
      <c r="AD15" s="32"/>
    </row>
    <row r="16" spans="1:30" s="32" customFormat="1">
      <c r="A16" s="35"/>
      <c r="B16" s="36" t="s">
        <v>17</v>
      </c>
      <c r="C16" s="30"/>
      <c r="D16" s="30">
        <f>'[1]centralizare credite'!E2</f>
        <v>0</v>
      </c>
      <c r="E16" s="30">
        <f>[2]centralizator!C16</f>
        <v>418.21988400000004</v>
      </c>
      <c r="F16" s="30">
        <f>[2]centralizator!D16</f>
        <v>418.21988400000004</v>
      </c>
      <c r="G16" s="30">
        <f>[2]centralizator!E16</f>
        <v>418.21988400000004</v>
      </c>
      <c r="H16" s="30">
        <f>[2]centralizator!F16</f>
        <v>418.21988400000004</v>
      </c>
      <c r="I16" s="30">
        <f>[2]centralizator!G16</f>
        <v>418.21988400000004</v>
      </c>
      <c r="J16" s="30">
        <f>[2]centralizator!H16</f>
        <v>418.21988400000004</v>
      </c>
      <c r="K16" s="30">
        <f>[2]centralizator!I16</f>
        <v>418.21988400000004</v>
      </c>
      <c r="L16" s="30">
        <f>[2]centralizator!J16</f>
        <v>418.21988400000004</v>
      </c>
      <c r="M16" s="35"/>
      <c r="N16" s="31" t="str">
        <f t="shared" si="3"/>
        <v>a1.2) Rambursarea imprumutului</v>
      </c>
      <c r="O16" s="30">
        <f>[2]centralizator!K16</f>
        <v>418.21988400000004</v>
      </c>
      <c r="P16" s="30">
        <f>[2]centralizator!L16</f>
        <v>209.20734970400019</v>
      </c>
      <c r="Q16" s="30">
        <f>[2]centralizator!M16</f>
        <v>0</v>
      </c>
      <c r="R16" s="30">
        <f>[2]centralizator!N16</f>
        <v>0</v>
      </c>
      <c r="S16" s="30">
        <f>[2]centralizator!O16</f>
        <v>0</v>
      </c>
      <c r="T16" s="30">
        <f>[2]centralizator!P16</f>
        <v>0</v>
      </c>
      <c r="U16" s="30">
        <f>[2]centralizator!Q16</f>
        <v>0</v>
      </c>
      <c r="V16" s="30">
        <f>[2]centralizator!Q16</f>
        <v>0</v>
      </c>
      <c r="W16" s="30"/>
      <c r="X16" s="30"/>
      <c r="Y16" s="30"/>
      <c r="Z16" s="30"/>
      <c r="AB16" s="33"/>
      <c r="AC16" s="34"/>
      <c r="AD16" s="33"/>
    </row>
    <row r="17" spans="1:30" s="32" customFormat="1">
      <c r="A17" s="35"/>
      <c r="B17" s="36" t="s">
        <v>18</v>
      </c>
      <c r="C17" s="30"/>
      <c r="D17" s="30">
        <f>'[1]centralizare credite'!E3</f>
        <v>2012</v>
      </c>
      <c r="E17" s="30">
        <f>[2]centralizator!C17</f>
        <v>96.723077951594462</v>
      </c>
      <c r="F17" s="30">
        <f>[2]centralizator!D17</f>
        <v>86.122365614094448</v>
      </c>
      <c r="G17" s="30">
        <f>[2]centralizator!E17</f>
        <v>75.739482897268346</v>
      </c>
      <c r="H17" s="30">
        <f>[2]centralizator!F17</f>
        <v>64.92094093909445</v>
      </c>
      <c r="I17" s="30">
        <f>[2]centralizator!G17</f>
        <v>54.320228601594458</v>
      </c>
      <c r="J17" s="30">
        <f>[2]centralizator!H17</f>
        <v>43.719516264094452</v>
      </c>
      <c r="K17" s="30">
        <f>[2]centralizator!I17</f>
        <v>33.220461357268341</v>
      </c>
      <c r="L17" s="30">
        <f>[2]centralizator!J17</f>
        <v>22.518091589094453</v>
      </c>
      <c r="M17" s="35"/>
      <c r="N17" s="31" t="str">
        <f t="shared" si="3"/>
        <v xml:space="preserve">b1.2) Dobanzi </v>
      </c>
      <c r="O17" s="30">
        <f>[2]centralizator!K17</f>
        <v>11.917379251594452</v>
      </c>
      <c r="P17" s="30">
        <f>[2]centralizator!L17</f>
        <v>1.6709222505944465</v>
      </c>
      <c r="Q17" s="30">
        <f>[2]centralizator!M17</f>
        <v>0</v>
      </c>
      <c r="R17" s="30">
        <f>[2]centralizator!N17</f>
        <v>0</v>
      </c>
      <c r="S17" s="30">
        <f>[2]centralizator!O17</f>
        <v>0</v>
      </c>
      <c r="T17" s="30">
        <f>[2]centralizator!P17</f>
        <v>0</v>
      </c>
      <c r="U17" s="30">
        <f>[2]centralizator!Q17</f>
        <v>0</v>
      </c>
      <c r="V17" s="30">
        <f>[2]centralizator!R17</f>
        <v>0</v>
      </c>
      <c r="W17" s="30"/>
      <c r="X17" s="30"/>
      <c r="Y17" s="30"/>
      <c r="Z17" s="30"/>
      <c r="AB17" s="33"/>
      <c r="AC17" s="34"/>
      <c r="AD17" s="33"/>
    </row>
    <row r="18" spans="1:30" s="32" customFormat="1">
      <c r="A18" s="37"/>
      <c r="B18" s="36" t="s">
        <v>19</v>
      </c>
      <c r="C18" s="30"/>
      <c r="D18" s="30">
        <v>0</v>
      </c>
      <c r="E18" s="30">
        <f>[2]centralizator!C18</f>
        <v>0</v>
      </c>
      <c r="F18" s="30">
        <f>[2]centralizator!D18</f>
        <v>0</v>
      </c>
      <c r="G18" s="30">
        <f>[2]centralizator!E18</f>
        <v>0</v>
      </c>
      <c r="H18" s="30">
        <f>[2]centralizator!F18</f>
        <v>0</v>
      </c>
      <c r="I18" s="30">
        <f>[2]centralizator!G18</f>
        <v>0</v>
      </c>
      <c r="J18" s="30">
        <f>[2]centralizator!H18</f>
        <v>0</v>
      </c>
      <c r="K18" s="30">
        <f>[2]centralizator!I18</f>
        <v>0</v>
      </c>
      <c r="L18" s="30">
        <f>[2]centralizator!J18</f>
        <v>0</v>
      </c>
      <c r="M18" s="37"/>
      <c r="N18" s="31" t="str">
        <f t="shared" si="3"/>
        <v>c1.2) Comisioane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3"/>
      <c r="AB18" s="33"/>
      <c r="AC18" s="34"/>
      <c r="AD18" s="33"/>
    </row>
    <row r="19" spans="1:30" s="5" customFormat="1" ht="26.25" customHeight="1">
      <c r="A19" s="24" t="s">
        <v>16</v>
      </c>
      <c r="B19" s="21" t="s">
        <v>20</v>
      </c>
      <c r="C19" s="18"/>
      <c r="D19" s="18">
        <f t="shared" ref="D19:L19" si="13">SUM(D20:D22)</f>
        <v>0</v>
      </c>
      <c r="E19" s="18">
        <f t="shared" si="13"/>
        <v>2882.3434367962695</v>
      </c>
      <c r="F19" s="18">
        <f t="shared" si="13"/>
        <v>2741.2053276934362</v>
      </c>
      <c r="G19" s="18">
        <f t="shared" si="13"/>
        <v>2602.1617339083391</v>
      </c>
      <c r="H19" s="18">
        <f t="shared" si="13"/>
        <v>2458.9291094877699</v>
      </c>
      <c r="I19" s="18">
        <f t="shared" si="13"/>
        <v>2317.7910003849365</v>
      </c>
      <c r="J19" s="18">
        <f t="shared" si="13"/>
        <v>2176.6528912821032</v>
      </c>
      <c r="K19" s="18">
        <f t="shared" si="13"/>
        <v>2036.0625784931394</v>
      </c>
      <c r="L19" s="18">
        <f t="shared" si="13"/>
        <v>964.7641535509116</v>
      </c>
      <c r="M19" s="24" t="s">
        <v>21</v>
      </c>
      <c r="N19" s="22" t="str">
        <f t="shared" si="3"/>
        <v>Serviciul datoriei publice locale pentru garantie Bancpost (18 mio) (a1.3+b1.3+c1.3)</v>
      </c>
      <c r="O19" s="18">
        <f t="shared" ref="O19:Z19" si="14">SUM(O20:O22)</f>
        <v>0</v>
      </c>
      <c r="P19" s="18">
        <f t="shared" si="14"/>
        <v>0</v>
      </c>
      <c r="Q19" s="18">
        <f t="shared" si="14"/>
        <v>0</v>
      </c>
      <c r="R19" s="18">
        <f t="shared" si="14"/>
        <v>0</v>
      </c>
      <c r="S19" s="18">
        <f t="shared" si="14"/>
        <v>0</v>
      </c>
      <c r="T19" s="18">
        <f t="shared" si="14"/>
        <v>0</v>
      </c>
      <c r="U19" s="18">
        <f t="shared" si="14"/>
        <v>0</v>
      </c>
      <c r="V19" s="18">
        <f t="shared" si="14"/>
        <v>0</v>
      </c>
      <c r="W19" s="18">
        <f t="shared" si="14"/>
        <v>0</v>
      </c>
      <c r="X19" s="18">
        <f t="shared" si="14"/>
        <v>0</v>
      </c>
      <c r="Y19" s="18">
        <f t="shared" si="14"/>
        <v>0</v>
      </c>
      <c r="Z19" s="18">
        <f t="shared" si="14"/>
        <v>0</v>
      </c>
      <c r="AA19" s="2"/>
      <c r="AB19" s="19"/>
      <c r="AD19" s="2"/>
    </row>
    <row r="20" spans="1:30">
      <c r="A20" s="25"/>
      <c r="B20" s="26" t="s">
        <v>22</v>
      </c>
      <c r="C20" s="18"/>
      <c r="D20" s="18">
        <f>'[1]centralizare credite'!E6</f>
        <v>0</v>
      </c>
      <c r="E20" s="18">
        <f>[2]centralizator!C23</f>
        <v>1888.8020399999998</v>
      </c>
      <c r="F20" s="18">
        <f>[2]centralizator!D23</f>
        <v>1888.8020399999998</v>
      </c>
      <c r="G20" s="18">
        <f>[2]centralizator!E23</f>
        <v>1888.8020399999998</v>
      </c>
      <c r="H20" s="18">
        <f>[2]centralizator!F23</f>
        <v>1888.8020399999998</v>
      </c>
      <c r="I20" s="18">
        <f>[2]centralizator!G23</f>
        <v>1888.8020399999998</v>
      </c>
      <c r="J20" s="18">
        <f>[2]centralizator!H23</f>
        <v>1888.8020399999998</v>
      </c>
      <c r="K20" s="18">
        <f>[2]centralizator!I23</f>
        <v>1888.8020399999998</v>
      </c>
      <c r="L20" s="18">
        <f>[2]centralizator!J23</f>
        <v>944.39902000000018</v>
      </c>
      <c r="M20" s="25"/>
      <c r="N20" s="22" t="str">
        <f t="shared" si="3"/>
        <v>a1.3) Rambursarea imprumutului</v>
      </c>
      <c r="O20" s="18">
        <f>[2]centralizator!K27</f>
        <v>0</v>
      </c>
      <c r="P20" s="18">
        <f>[2]centralizator!L27</f>
        <v>0</v>
      </c>
      <c r="Q20" s="18"/>
      <c r="R20" s="18"/>
      <c r="S20" s="18"/>
      <c r="T20" s="18"/>
      <c r="U20" s="18">
        <f>[2]centralizator!Q16</f>
        <v>0</v>
      </c>
      <c r="V20" s="18">
        <f>[2]centralizator!R16</f>
        <v>0</v>
      </c>
      <c r="W20" s="18">
        <f>[2]centralizator!S16</f>
        <v>0</v>
      </c>
      <c r="X20" s="18">
        <f>[2]centralizator!T16</f>
        <v>0</v>
      </c>
      <c r="Y20" s="18">
        <f>[2]centralizator!U16</f>
        <v>0</v>
      </c>
      <c r="Z20" s="18">
        <f>[2]centralizator!V16</f>
        <v>0</v>
      </c>
      <c r="AB20" s="19"/>
      <c r="AD20" s="19"/>
    </row>
    <row r="21" spans="1:30">
      <c r="A21" s="25"/>
      <c r="B21" s="26" t="s">
        <v>23</v>
      </c>
      <c r="C21" s="18"/>
      <c r="D21" s="18">
        <f>'[1]centralizare credite'!E7</f>
        <v>0</v>
      </c>
      <c r="E21" s="18">
        <f>[2]centralizator!C24</f>
        <v>993.54139679626974</v>
      </c>
      <c r="F21" s="18">
        <f>[2]centralizator!D24</f>
        <v>852.40328769343648</v>
      </c>
      <c r="G21" s="18">
        <f>[2]centralizator!E24</f>
        <v>713.35969390833941</v>
      </c>
      <c r="H21" s="18">
        <f>[2]centralizator!F24</f>
        <v>570.12706948776986</v>
      </c>
      <c r="I21" s="18">
        <f>[2]centralizator!G24</f>
        <v>428.9889603849366</v>
      </c>
      <c r="J21" s="18">
        <f>[2]centralizator!H24</f>
        <v>287.85085128210335</v>
      </c>
      <c r="K21" s="18">
        <f>[2]centralizator!I24</f>
        <v>147.26053849313953</v>
      </c>
      <c r="L21" s="18">
        <f>[2]centralizator!J24</f>
        <v>20.365133550911434</v>
      </c>
      <c r="M21" s="25"/>
      <c r="N21" s="22" t="str">
        <f t="shared" si="3"/>
        <v xml:space="preserve">b1.3) Dobanzi </v>
      </c>
      <c r="O21" s="18">
        <f>[2]centralizator!K28</f>
        <v>0</v>
      </c>
      <c r="P21" s="18">
        <f>[2]centralizator!L28</f>
        <v>0</v>
      </c>
      <c r="Q21" s="18"/>
      <c r="R21" s="18"/>
      <c r="S21" s="18"/>
      <c r="T21" s="18"/>
      <c r="U21" s="18">
        <f>[2]centralizator!Q17</f>
        <v>0</v>
      </c>
      <c r="V21" s="18">
        <f>[2]centralizator!R17</f>
        <v>0</v>
      </c>
      <c r="W21" s="18">
        <f>[2]centralizator!S17</f>
        <v>0</v>
      </c>
      <c r="X21" s="18">
        <f>[2]centralizator!T17</f>
        <v>0</v>
      </c>
      <c r="Y21" s="18">
        <f>[2]centralizator!U17</f>
        <v>0</v>
      </c>
      <c r="Z21" s="18">
        <f>[2]centralizator!V17</f>
        <v>0</v>
      </c>
      <c r="AB21" s="19"/>
      <c r="AD21" s="19"/>
    </row>
    <row r="22" spans="1:30">
      <c r="A22" s="27"/>
      <c r="B22" s="26" t="s">
        <v>24</v>
      </c>
      <c r="C22" s="18"/>
      <c r="D22" s="18">
        <v>0</v>
      </c>
      <c r="E22" s="18">
        <f>[2]centralizator!C25</f>
        <v>0</v>
      </c>
      <c r="F22" s="18">
        <f>[2]centralizator!D25</f>
        <v>0</v>
      </c>
      <c r="G22" s="18">
        <f>[2]centralizator!E25</f>
        <v>0</v>
      </c>
      <c r="H22" s="18">
        <f>[2]centralizator!F25</f>
        <v>0</v>
      </c>
      <c r="I22" s="18">
        <f>[2]centralizator!G25</f>
        <v>0</v>
      </c>
      <c r="J22" s="18">
        <f>[2]centralizator!H25</f>
        <v>0</v>
      </c>
      <c r="K22" s="18">
        <f>[2]centralizator!I25</f>
        <v>0</v>
      </c>
      <c r="L22" s="18">
        <f>[2]centralizator!J25</f>
        <v>0</v>
      </c>
      <c r="M22" s="27"/>
      <c r="N22" s="22" t="str">
        <f t="shared" si="3"/>
        <v>c1.3) Comisioane</v>
      </c>
      <c r="O22" s="18">
        <f>[2]centralizator!K29</f>
        <v>0</v>
      </c>
      <c r="P22" s="18">
        <f>[2]centralizator!L29</f>
        <v>0</v>
      </c>
      <c r="Q22" s="18"/>
      <c r="R22" s="18"/>
      <c r="S22" s="18"/>
      <c r="T22" s="18"/>
      <c r="U22" s="18">
        <f>[2]centralizator!Q18</f>
        <v>0</v>
      </c>
      <c r="V22" s="18">
        <f>[2]centralizator!R18</f>
        <v>0</v>
      </c>
      <c r="W22" s="18">
        <f>[2]centralizator!S18</f>
        <v>0</v>
      </c>
      <c r="X22" s="18">
        <f>[2]centralizator!T18</f>
        <v>0</v>
      </c>
      <c r="Y22" s="18">
        <f>[2]centralizator!U18</f>
        <v>0</v>
      </c>
      <c r="Z22" s="18">
        <f>[2]centralizator!V18</f>
        <v>0</v>
      </c>
      <c r="AA22" s="19"/>
      <c r="AB22" s="19"/>
      <c r="AD22" s="19"/>
    </row>
    <row r="23" spans="1:30" s="34" customFormat="1" ht="27" customHeight="1">
      <c r="A23" s="28" t="s">
        <v>21</v>
      </c>
      <c r="B23" s="29" t="s">
        <v>25</v>
      </c>
      <c r="C23" s="30"/>
      <c r="D23" s="30">
        <f t="shared" ref="D23:L23" si="15">SUM(D24:D26)</f>
        <v>1084.5167749040854</v>
      </c>
      <c r="E23" s="30">
        <f t="shared" si="15"/>
        <v>226.93126145717662</v>
      </c>
      <c r="F23" s="30">
        <f t="shared" si="15"/>
        <v>220.04912866040314</v>
      </c>
      <c r="G23" s="30">
        <f t="shared" si="15"/>
        <v>213.38383019330323</v>
      </c>
      <c r="H23" s="30">
        <f t="shared" si="15"/>
        <v>206.28486306685619</v>
      </c>
      <c r="I23" s="30">
        <f t="shared" si="15"/>
        <v>199.40273027008274</v>
      </c>
      <c r="J23" s="30">
        <f t="shared" si="15"/>
        <v>192.52059747330929</v>
      </c>
      <c r="K23" s="30">
        <f t="shared" si="15"/>
        <v>185.77987837282006</v>
      </c>
      <c r="L23" s="30">
        <f t="shared" si="15"/>
        <v>178.75633187976234</v>
      </c>
      <c r="M23" s="28" t="s">
        <v>26</v>
      </c>
      <c r="N23" s="31" t="str">
        <f t="shared" si="3"/>
        <v>Serv. datoriei publice locale pentru credit prog SAMTID (553.967,97 EURO) (a1.4+b1.4+c1.4) - fd eur</v>
      </c>
      <c r="O23" s="30">
        <f t="shared" ref="O23:X23" si="16">SUM(O24:O26)</f>
        <v>171.87419908298887</v>
      </c>
      <c r="P23" s="30">
        <f t="shared" si="16"/>
        <v>164.99206628621539</v>
      </c>
      <c r="Q23" s="30">
        <f t="shared" si="16"/>
        <v>158.1759265523369</v>
      </c>
      <c r="R23" s="30">
        <f t="shared" si="16"/>
        <v>151.22780069266847</v>
      </c>
      <c r="S23" s="30">
        <f t="shared" si="16"/>
        <v>144.34566789589502</v>
      </c>
      <c r="T23" s="30">
        <f t="shared" si="16"/>
        <v>69.584963451758227</v>
      </c>
      <c r="U23" s="30">
        <f t="shared" si="16"/>
        <v>0</v>
      </c>
      <c r="V23" s="30">
        <f t="shared" si="16"/>
        <v>0</v>
      </c>
      <c r="W23" s="30">
        <f t="shared" si="16"/>
        <v>0</v>
      </c>
      <c r="X23" s="30">
        <f t="shared" si="16"/>
        <v>0</v>
      </c>
      <c r="Y23" s="30"/>
      <c r="Z23" s="30"/>
      <c r="AA23" s="32"/>
      <c r="AB23" s="33"/>
      <c r="AD23" s="32"/>
    </row>
    <row r="24" spans="1:30" s="32" customFormat="1">
      <c r="A24" s="35"/>
      <c r="B24" s="36" t="s">
        <v>27</v>
      </c>
      <c r="C24" s="30"/>
      <c r="D24" s="30">
        <f>'[1]centralizare credite'!E10</f>
        <v>745.27433217599992</v>
      </c>
      <c r="E24" s="30">
        <f>[2]centralizator!C11</f>
        <v>135.75714010073685</v>
      </c>
      <c r="F24" s="30">
        <f>[2]centralizator!D11</f>
        <v>135.75714010073685</v>
      </c>
      <c r="G24" s="30">
        <f>[2]centralizator!E11</f>
        <v>135.75714010073685</v>
      </c>
      <c r="H24" s="30">
        <f>[2]centralizator!F11</f>
        <v>135.75714010073685</v>
      </c>
      <c r="I24" s="30">
        <f>[2]centralizator!G11</f>
        <v>135.75714010073685</v>
      </c>
      <c r="J24" s="30">
        <f>[2]centralizator!H11</f>
        <v>135.75714010073685</v>
      </c>
      <c r="K24" s="30">
        <f>[2]centralizator!I11</f>
        <v>135.75714010073685</v>
      </c>
      <c r="L24" s="30">
        <f>[2]centralizator!J11</f>
        <v>135.75714010073685</v>
      </c>
      <c r="M24" s="35"/>
      <c r="N24" s="31" t="str">
        <f t="shared" si="3"/>
        <v>a1.4) Rambursarea imprumutului</v>
      </c>
      <c r="O24" s="30">
        <f>[2]centralizator!K11</f>
        <v>135.75714010073685</v>
      </c>
      <c r="P24" s="30">
        <f>[2]centralizator!L11</f>
        <v>135.75714010073685</v>
      </c>
      <c r="Q24" s="30">
        <f>[2]centralizator!M11</f>
        <v>135.75714010073685</v>
      </c>
      <c r="R24" s="30">
        <f>[2]centralizator!N11</f>
        <v>135.75714010073685</v>
      </c>
      <c r="S24" s="30">
        <f>[2]centralizator!O11</f>
        <v>135.75714010073685</v>
      </c>
      <c r="T24" s="30">
        <f>[2]centralizator!P11</f>
        <v>67.878570050368424</v>
      </c>
      <c r="U24" s="30">
        <f>[2]centralizator!Q11</f>
        <v>0</v>
      </c>
      <c r="V24" s="30">
        <f>[2]centralizator!R11</f>
        <v>0</v>
      </c>
      <c r="W24" s="30">
        <f>[2]centralizator!S11</f>
        <v>0</v>
      </c>
      <c r="X24" s="30">
        <f>[2]centralizator!T11</f>
        <v>0</v>
      </c>
      <c r="Y24" s="30">
        <f>[2]centralizator!U11</f>
        <v>0</v>
      </c>
      <c r="Z24" s="30">
        <f>[2]centralizator!V11</f>
        <v>0</v>
      </c>
      <c r="AB24" s="33"/>
      <c r="AC24" s="34"/>
      <c r="AD24" s="33"/>
    </row>
    <row r="25" spans="1:30" s="32" customFormat="1">
      <c r="A25" s="35"/>
      <c r="B25" s="36" t="s">
        <v>28</v>
      </c>
      <c r="C25" s="30"/>
      <c r="D25" s="30">
        <f>'[1]centralizare credite'!E11</f>
        <v>339.24244272808545</v>
      </c>
      <c r="E25" s="30">
        <f>[2]centralizator!C12</f>
        <v>91.17412135643977</v>
      </c>
      <c r="F25" s="30">
        <f>[2]centralizator!D12</f>
        <v>84.291988559666308</v>
      </c>
      <c r="G25" s="30">
        <f>[2]centralizator!E12</f>
        <v>77.626690092566378</v>
      </c>
      <c r="H25" s="30">
        <f>[2]centralizator!F12</f>
        <v>70.527722966119356</v>
      </c>
      <c r="I25" s="30">
        <f>[2]centralizator!G12</f>
        <v>63.645590169345901</v>
      </c>
      <c r="J25" s="30">
        <f>[2]centralizator!H12</f>
        <v>56.763457372572432</v>
      </c>
      <c r="K25" s="30">
        <f>[2]centralizator!I12</f>
        <v>50.022738272083224</v>
      </c>
      <c r="L25" s="30">
        <f>[2]centralizator!J12</f>
        <v>42.999191779025494</v>
      </c>
      <c r="M25" s="35"/>
      <c r="N25" s="31" t="str">
        <f t="shared" si="3"/>
        <v xml:space="preserve">b1.4) Dobanzi </v>
      </c>
      <c r="O25" s="30">
        <f>[2]centralizator!K12</f>
        <v>36.117058982252026</v>
      </c>
      <c r="P25" s="30">
        <f>[2]centralizator!L12</f>
        <v>29.234926185478557</v>
      </c>
      <c r="Q25" s="30">
        <f>[2]centralizator!M12</f>
        <v>22.418786451600052</v>
      </c>
      <c r="R25" s="30">
        <f>[2]centralizator!N12</f>
        <v>15.470660591931624</v>
      </c>
      <c r="S25" s="30">
        <f>[2]centralizator!O12</f>
        <v>8.5885277951581607</v>
      </c>
      <c r="T25" s="30">
        <f>[2]centralizator!P12</f>
        <v>1.7063934013898046</v>
      </c>
      <c r="U25" s="30">
        <f>[2]centralizator!Q12</f>
        <v>0</v>
      </c>
      <c r="V25" s="30">
        <f>[2]centralizator!R12</f>
        <v>0</v>
      </c>
      <c r="W25" s="30">
        <f>[2]centralizator!S12</f>
        <v>0</v>
      </c>
      <c r="X25" s="30">
        <f>[2]centralizator!T12</f>
        <v>0</v>
      </c>
      <c r="Y25" s="30">
        <f>[2]centralizator!U12</f>
        <v>0</v>
      </c>
      <c r="Z25" s="30">
        <f>[2]centralizator!V12</f>
        <v>0</v>
      </c>
      <c r="AB25" s="33"/>
      <c r="AC25" s="34"/>
      <c r="AD25" s="33"/>
    </row>
    <row r="26" spans="1:30" s="32" customFormat="1">
      <c r="A26" s="37"/>
      <c r="B26" s="36" t="s">
        <v>29</v>
      </c>
      <c r="C26" s="30"/>
      <c r="D26" s="30">
        <v>0</v>
      </c>
      <c r="E26" s="30">
        <f>[2]centralizator!C13</f>
        <v>0</v>
      </c>
      <c r="F26" s="30">
        <f>[2]centralizator!D13</f>
        <v>0</v>
      </c>
      <c r="G26" s="30">
        <f>[2]centralizator!E13</f>
        <v>0</v>
      </c>
      <c r="H26" s="30">
        <f>[2]centralizator!F13</f>
        <v>0</v>
      </c>
      <c r="I26" s="30">
        <f>[2]centralizator!G13</f>
        <v>0</v>
      </c>
      <c r="J26" s="30">
        <f>[2]centralizator!H13</f>
        <v>0</v>
      </c>
      <c r="K26" s="30">
        <f>[2]centralizator!I13</f>
        <v>0</v>
      </c>
      <c r="L26" s="30">
        <f>[2]centralizator!J13</f>
        <v>0</v>
      </c>
      <c r="M26" s="37"/>
      <c r="N26" s="31" t="str">
        <f t="shared" si="3"/>
        <v>c1.4) Comisioane</v>
      </c>
      <c r="O26" s="30">
        <f>[2]centralizator!K13</f>
        <v>0</v>
      </c>
      <c r="P26" s="30">
        <f>[2]centralizator!L13</f>
        <v>0</v>
      </c>
      <c r="Q26" s="30">
        <f>[2]centralizator!M13</f>
        <v>0</v>
      </c>
      <c r="R26" s="30">
        <f>[2]centralizator!N13</f>
        <v>0</v>
      </c>
      <c r="S26" s="30">
        <f>[2]centralizator!O13</f>
        <v>0</v>
      </c>
      <c r="T26" s="30">
        <f>[2]centralizator!P13</f>
        <v>0</v>
      </c>
      <c r="U26" s="30">
        <f>[2]centralizator!Q13</f>
        <v>0</v>
      </c>
      <c r="V26" s="30">
        <f>[2]centralizator!R13</f>
        <v>0</v>
      </c>
      <c r="W26" s="30">
        <f>[2]centralizator!S13</f>
        <v>0</v>
      </c>
      <c r="X26" s="30">
        <f>[2]centralizator!T13</f>
        <v>0</v>
      </c>
      <c r="Y26" s="30">
        <f>[2]centralizator!U13</f>
        <v>0</v>
      </c>
      <c r="Z26" s="30">
        <f>[2]centralizator!V13</f>
        <v>0</v>
      </c>
      <c r="AA26" s="33"/>
      <c r="AB26" s="33"/>
      <c r="AC26" s="34"/>
      <c r="AD26" s="33"/>
    </row>
    <row r="27" spans="1:30" ht="27" customHeight="1">
      <c r="A27" s="38" t="s">
        <v>30</v>
      </c>
      <c r="B27" s="17" t="s">
        <v>31</v>
      </c>
      <c r="C27" s="18"/>
      <c r="D27" s="18">
        <f>SUM(D28:D30)</f>
        <v>0</v>
      </c>
      <c r="E27" s="18">
        <f t="shared" ref="E27:L27" si="17">SUM(E28:E30)</f>
        <v>419.33884751773053</v>
      </c>
      <c r="F27" s="18">
        <f t="shared" si="17"/>
        <v>1386.4116843971633</v>
      </c>
      <c r="G27" s="18">
        <f t="shared" si="17"/>
        <v>1343.381418439717</v>
      </c>
      <c r="H27" s="18">
        <f t="shared" si="17"/>
        <v>1297.8021099290791</v>
      </c>
      <c r="I27" s="18">
        <f t="shared" si="17"/>
        <v>1253.4973226950365</v>
      </c>
      <c r="J27" s="18">
        <f t="shared" si="17"/>
        <v>1209.1925354609939</v>
      </c>
      <c r="K27" s="18">
        <f t="shared" si="17"/>
        <v>1165.6767375886534</v>
      </c>
      <c r="L27" s="18">
        <f t="shared" si="17"/>
        <v>1120.5829609929087</v>
      </c>
      <c r="M27" s="24" t="s">
        <v>30</v>
      </c>
      <c r="N27" s="22" t="str">
        <f t="shared" si="3"/>
        <v>Serviciul datoriei publice locale pentru care se solicita autorizarea garantarii (10.5 mio lei)</v>
      </c>
      <c r="O27" s="18">
        <f t="shared" ref="O27:Z27" si="18">SUM(O28:O30)</f>
        <v>1076.2781737588662</v>
      </c>
      <c r="P27" s="18">
        <f t="shared" si="18"/>
        <v>1031.9733865248234</v>
      </c>
      <c r="Q27" s="18">
        <f t="shared" si="18"/>
        <v>987.97205673758924</v>
      </c>
      <c r="R27" s="18">
        <f t="shared" si="18"/>
        <v>943.3638120567382</v>
      </c>
      <c r="S27" s="18">
        <f t="shared" si="18"/>
        <v>529.81386524822733</v>
      </c>
      <c r="T27" s="18"/>
      <c r="U27" s="18">
        <f>SUM(U28:U30)</f>
        <v>0</v>
      </c>
      <c r="V27" s="18">
        <f t="shared" si="18"/>
        <v>0</v>
      </c>
      <c r="W27" s="18">
        <f t="shared" si="18"/>
        <v>0</v>
      </c>
      <c r="X27" s="18">
        <f t="shared" si="18"/>
        <v>0</v>
      </c>
      <c r="Y27" s="18"/>
      <c r="Z27" s="18">
        <f t="shared" si="18"/>
        <v>0</v>
      </c>
      <c r="AB27" s="19">
        <f>SUM(AB28:AB30)</f>
        <v>13765.284911347526</v>
      </c>
    </row>
    <row r="28" spans="1:30">
      <c r="A28" s="25"/>
      <c r="B28" s="26" t="s">
        <v>32</v>
      </c>
      <c r="C28" s="18"/>
      <c r="D28" s="18">
        <f>'[1]centralizare credite'!E5</f>
        <v>0</v>
      </c>
      <c r="E28" s="18">
        <f>[2]centralizator!C38</f>
        <v>148.93617021276594</v>
      </c>
      <c r="F28" s="18">
        <f>[2]centralizator!D38</f>
        <v>893.61702127659566</v>
      </c>
      <c r="G28" s="18">
        <f>[2]centralizator!E38</f>
        <v>893.61702127659566</v>
      </c>
      <c r="H28" s="18">
        <f>[2]centralizator!F38</f>
        <v>893.61702127659566</v>
      </c>
      <c r="I28" s="18">
        <f>[2]centralizator!G38</f>
        <v>893.61702127659566</v>
      </c>
      <c r="J28" s="18">
        <f>[2]centralizator!H38</f>
        <v>893.61702127659566</v>
      </c>
      <c r="K28" s="18">
        <f>[2]centralizator!I38</f>
        <v>893.61702127659566</v>
      </c>
      <c r="L28" s="18">
        <f>[2]centralizator!J38</f>
        <v>893.61702127659566</v>
      </c>
      <c r="M28" s="25"/>
      <c r="N28" s="22" t="str">
        <f t="shared" si="3"/>
        <v>a2) Rambursarea imprumutului</v>
      </c>
      <c r="O28" s="18">
        <f>[2]centralizator!K38</f>
        <v>893.61702127659566</v>
      </c>
      <c r="P28" s="18">
        <f>[2]centralizator!L38</f>
        <v>893.61702127659566</v>
      </c>
      <c r="Q28" s="18">
        <f>[2]centralizator!M38</f>
        <v>893.61702127659566</v>
      </c>
      <c r="R28" s="18">
        <f>[2]centralizator!N38</f>
        <v>893.61702127659566</v>
      </c>
      <c r="S28" s="18">
        <f>[2]centralizator!O38</f>
        <v>521.27659574468078</v>
      </c>
      <c r="T28" s="18"/>
      <c r="U28" s="18"/>
      <c r="V28" s="18"/>
      <c r="W28" s="18"/>
      <c r="X28" s="18">
        <f>'[3]SD general'!AD27</f>
        <v>0</v>
      </c>
      <c r="Y28" s="18"/>
      <c r="Z28" s="18">
        <f>'[3]SD general'!AE27</f>
        <v>0</v>
      </c>
      <c r="AB28" s="19">
        <f>SUM(C28:L28,O28:Z28)</f>
        <v>10499.999999999998</v>
      </c>
      <c r="AD28" s="19"/>
    </row>
    <row r="29" spans="1:30">
      <c r="A29" s="25"/>
      <c r="B29" s="26" t="s">
        <v>33</v>
      </c>
      <c r="C29" s="18"/>
      <c r="D29" s="18">
        <f>'[1]centralizare credite'!E6</f>
        <v>0</v>
      </c>
      <c r="E29" s="18">
        <f>[2]centralizator!C39</f>
        <v>217.90267730496456</v>
      </c>
      <c r="F29" s="18">
        <f>[2]centralizator!D39</f>
        <v>492.79466312056775</v>
      </c>
      <c r="G29" s="18">
        <f>[2]centralizator!E39</f>
        <v>449.76439716312143</v>
      </c>
      <c r="H29" s="18">
        <f>[2]centralizator!F39</f>
        <v>404.18508865248339</v>
      </c>
      <c r="I29" s="18">
        <f>[2]centralizator!G39</f>
        <v>359.88030141844081</v>
      </c>
      <c r="J29" s="18">
        <f>[2]centralizator!H39</f>
        <v>315.57551418439817</v>
      </c>
      <c r="K29" s="18">
        <f>[2]centralizator!I39</f>
        <v>272.05971631205767</v>
      </c>
      <c r="L29" s="18">
        <f>[2]centralizator!J39</f>
        <v>226.96593971631299</v>
      </c>
      <c r="M29" s="25"/>
      <c r="N29" s="22" t="str">
        <f t="shared" si="3"/>
        <v xml:space="preserve">b2) Dobanzi </v>
      </c>
      <c r="O29" s="18">
        <f>[2]centralizator!K39</f>
        <v>182.66115248227038</v>
      </c>
      <c r="P29" s="18">
        <f>[2]centralizator!L39</f>
        <v>138.35636524822775</v>
      </c>
      <c r="Q29" s="18">
        <f>[2]centralizator!M39</f>
        <v>94.355035460993619</v>
      </c>
      <c r="R29" s="18">
        <f>[2]centralizator!N39</f>
        <v>49.746790780142533</v>
      </c>
      <c r="S29" s="18">
        <f>[2]centralizator!O39</f>
        <v>8.5372695035464972</v>
      </c>
      <c r="T29" s="18"/>
      <c r="U29" s="18"/>
      <c r="V29" s="18"/>
      <c r="W29" s="18"/>
      <c r="X29" s="18">
        <f>'[3]SD general'!AD28</f>
        <v>0</v>
      </c>
      <c r="Y29" s="18"/>
      <c r="Z29" s="18">
        <f>'[3]SD general'!AE28</f>
        <v>0</v>
      </c>
      <c r="AB29" s="19">
        <f>SUM(C29:L29,O29:Z29)</f>
        <v>3212.7849113475281</v>
      </c>
      <c r="AD29" s="19"/>
    </row>
    <row r="30" spans="1:30">
      <c r="A30" s="27"/>
      <c r="B30" s="26" t="s">
        <v>34</v>
      </c>
      <c r="C30" s="18"/>
      <c r="D30" s="18">
        <f>'[1]centralizare credite'!E7</f>
        <v>0</v>
      </c>
      <c r="E30" s="18">
        <f>[2]centralizator!C40</f>
        <v>52.5</v>
      </c>
      <c r="F30" s="18">
        <f>[2]centralizator!D40</f>
        <v>0</v>
      </c>
      <c r="G30" s="18">
        <f>[2]centralizator!E40</f>
        <v>0</v>
      </c>
      <c r="H30" s="18">
        <f>[2]centralizator!F40</f>
        <v>0</v>
      </c>
      <c r="I30" s="18">
        <f>[2]centralizator!G40</f>
        <v>0</v>
      </c>
      <c r="J30" s="18">
        <f>[2]centralizator!H40</f>
        <v>0</v>
      </c>
      <c r="K30" s="18">
        <f>[2]centralizator!I40</f>
        <v>0</v>
      </c>
      <c r="L30" s="18">
        <f>[2]centralizator!J40</f>
        <v>0</v>
      </c>
      <c r="M30" s="27"/>
      <c r="N30" s="22" t="str">
        <f t="shared" si="3"/>
        <v>c2) Comisioane</v>
      </c>
      <c r="O30" s="18"/>
      <c r="P30" s="18"/>
      <c r="Q30" s="18"/>
      <c r="R30" s="18"/>
      <c r="S30" s="18"/>
      <c r="T30" s="18"/>
      <c r="U30" s="18"/>
      <c r="V30" s="18"/>
      <c r="W30" s="18"/>
      <c r="X30" s="18">
        <f>'[3]SD general'!AD29</f>
        <v>0</v>
      </c>
      <c r="Y30" s="18"/>
      <c r="Z30" s="18">
        <f>'[3]SD general'!AE29</f>
        <v>0</v>
      </c>
      <c r="AB30" s="19">
        <f>SUM(C30:L30,O30:Z30)</f>
        <v>52.5</v>
      </c>
      <c r="AD30" s="19"/>
    </row>
    <row r="31" spans="1:30" ht="15" customHeight="1">
      <c r="A31" s="24" t="s">
        <v>35</v>
      </c>
      <c r="B31" s="17" t="s">
        <v>36</v>
      </c>
      <c r="C31" s="18"/>
      <c r="D31" s="18" t="e">
        <f t="shared" ref="D31:L31" si="19">SUM(D32:D34)</f>
        <v>#REF!</v>
      </c>
      <c r="E31" s="18">
        <f t="shared" si="19"/>
        <v>4744.2800569665214</v>
      </c>
      <c r="F31" s="18">
        <f t="shared" si="19"/>
        <v>5526.163188108847</v>
      </c>
      <c r="G31" s="18">
        <f t="shared" si="19"/>
        <v>5300.6786372011284</v>
      </c>
      <c r="H31" s="18">
        <f t="shared" si="19"/>
        <v>5067.1742021665495</v>
      </c>
      <c r="I31" s="18">
        <f t="shared" si="19"/>
        <v>4789.1462410703998</v>
      </c>
      <c r="J31" s="18">
        <f t="shared" si="19"/>
        <v>4040.3054244805003</v>
      </c>
      <c r="K31" s="18">
        <f t="shared" si="19"/>
        <v>3838.9595398118809</v>
      </c>
      <c r="L31" s="18">
        <f t="shared" si="19"/>
        <v>2704.841422012677</v>
      </c>
      <c r="M31" s="24" t="s">
        <v>35</v>
      </c>
      <c r="N31" s="17" t="str">
        <f t="shared" si="3"/>
        <v>Serviciul total datoriei publice locale (a3+b3+c3)</v>
      </c>
      <c r="O31" s="18">
        <f t="shared" ref="O31:Z31" si="20">SUM(O32:O34)</f>
        <v>1678.2896360934494</v>
      </c>
      <c r="P31" s="18">
        <f t="shared" si="20"/>
        <v>1407.8437247656336</v>
      </c>
      <c r="Q31" s="18">
        <f t="shared" si="20"/>
        <v>1146.1479832899261</v>
      </c>
      <c r="R31" s="18">
        <f t="shared" si="20"/>
        <v>1094.5916127494065</v>
      </c>
      <c r="S31" s="18">
        <f t="shared" si="20"/>
        <v>674.15953314412229</v>
      </c>
      <c r="T31" s="18">
        <f t="shared" si="20"/>
        <v>69.584963451758227</v>
      </c>
      <c r="U31" s="18">
        <f t="shared" si="20"/>
        <v>0</v>
      </c>
      <c r="V31" s="18">
        <f t="shared" si="20"/>
        <v>0</v>
      </c>
      <c r="W31" s="18">
        <f t="shared" si="20"/>
        <v>0</v>
      </c>
      <c r="X31" s="18">
        <f t="shared" si="20"/>
        <v>0</v>
      </c>
      <c r="Y31" s="18">
        <f t="shared" si="20"/>
        <v>0</v>
      </c>
      <c r="Z31" s="18">
        <f t="shared" si="20"/>
        <v>0</v>
      </c>
      <c r="AB31" s="19"/>
    </row>
    <row r="32" spans="1:30">
      <c r="A32" s="25"/>
      <c r="B32" s="26" t="s">
        <v>37</v>
      </c>
      <c r="C32" s="18"/>
      <c r="D32" s="18" t="e">
        <f t="shared" ref="D32:L34" si="21">SUM(D8,D28)</f>
        <v>#REF!</v>
      </c>
      <c r="E32" s="18">
        <f t="shared" si="21"/>
        <v>3174.0440343135024</v>
      </c>
      <c r="F32" s="18">
        <f t="shared" si="21"/>
        <v>3918.7248853773322</v>
      </c>
      <c r="G32" s="18">
        <f t="shared" si="21"/>
        <v>3918.7248853773322</v>
      </c>
      <c r="H32" s="18">
        <f t="shared" si="21"/>
        <v>3918.7248853773322</v>
      </c>
      <c r="I32" s="18">
        <f t="shared" si="21"/>
        <v>3870.1974853773322</v>
      </c>
      <c r="J32" s="18">
        <f t="shared" si="21"/>
        <v>3336.3960853773319</v>
      </c>
      <c r="K32" s="18">
        <f t="shared" si="21"/>
        <v>3336.3960853773319</v>
      </c>
      <c r="L32" s="18">
        <f t="shared" si="21"/>
        <v>2391.9930653773326</v>
      </c>
      <c r="M32" s="25"/>
      <c r="N32" s="22" t="str">
        <f t="shared" si="3"/>
        <v>a3) Rambursarea imprumutului (a1+a2)</v>
      </c>
      <c r="O32" s="18">
        <f t="shared" ref="O32:Z34" si="22">SUM(O8,O28)</f>
        <v>1447.5940453773326</v>
      </c>
      <c r="P32" s="18">
        <f t="shared" si="22"/>
        <v>1238.5815110813328</v>
      </c>
      <c r="Q32" s="18">
        <f t="shared" si="22"/>
        <v>1029.3741613773325</v>
      </c>
      <c r="R32" s="18">
        <f t="shared" si="22"/>
        <v>1029.3741613773325</v>
      </c>
      <c r="S32" s="18">
        <f t="shared" si="22"/>
        <v>657.0337358454176</v>
      </c>
      <c r="T32" s="18">
        <f t="shared" si="22"/>
        <v>67.878570050368424</v>
      </c>
      <c r="U32" s="18">
        <f t="shared" si="22"/>
        <v>0</v>
      </c>
      <c r="V32" s="18">
        <f t="shared" si="22"/>
        <v>0</v>
      </c>
      <c r="W32" s="18">
        <f t="shared" si="22"/>
        <v>0</v>
      </c>
      <c r="X32" s="18">
        <f t="shared" si="22"/>
        <v>0</v>
      </c>
      <c r="Y32" s="18">
        <f t="shared" si="22"/>
        <v>0</v>
      </c>
      <c r="Z32" s="18">
        <f t="shared" si="22"/>
        <v>0</v>
      </c>
      <c r="AB32" s="19" t="e">
        <f>SUM(C32:L32,O32:Z32)</f>
        <v>#REF!</v>
      </c>
    </row>
    <row r="33" spans="1:28">
      <c r="A33" s="25"/>
      <c r="B33" s="26" t="s">
        <v>38</v>
      </c>
      <c r="C33" s="18"/>
      <c r="D33" s="18" t="e">
        <f t="shared" si="21"/>
        <v>#REF!</v>
      </c>
      <c r="E33" s="18">
        <f t="shared" si="21"/>
        <v>1517.7360226530186</v>
      </c>
      <c r="F33" s="18">
        <f t="shared" si="21"/>
        <v>1607.438302731515</v>
      </c>
      <c r="G33" s="18">
        <f t="shared" si="21"/>
        <v>1381.9537518237958</v>
      </c>
      <c r="H33" s="18">
        <f t="shared" si="21"/>
        <v>1148.4493167892172</v>
      </c>
      <c r="I33" s="18">
        <f t="shared" si="21"/>
        <v>918.94875569306794</v>
      </c>
      <c r="J33" s="18">
        <f t="shared" si="21"/>
        <v>703.90933910316835</v>
      </c>
      <c r="K33" s="18">
        <f t="shared" si="21"/>
        <v>502.56345443454876</v>
      </c>
      <c r="L33" s="18">
        <f t="shared" si="21"/>
        <v>312.84835663534437</v>
      </c>
      <c r="M33" s="25"/>
      <c r="N33" s="22" t="str">
        <f t="shared" si="3"/>
        <v>b3) Dobanzi (b1+b2)</v>
      </c>
      <c r="O33" s="18">
        <f t="shared" si="22"/>
        <v>230.69559071611687</v>
      </c>
      <c r="P33" s="18">
        <f t="shared" si="22"/>
        <v>169.26221368430075</v>
      </c>
      <c r="Q33" s="18">
        <f t="shared" si="22"/>
        <v>116.77382191259368</v>
      </c>
      <c r="R33" s="18">
        <f t="shared" si="22"/>
        <v>65.217451372074152</v>
      </c>
      <c r="S33" s="18">
        <f t="shared" si="22"/>
        <v>17.125797298704658</v>
      </c>
      <c r="T33" s="18">
        <f t="shared" si="22"/>
        <v>1.7063934013898046</v>
      </c>
      <c r="U33" s="18">
        <f t="shared" si="22"/>
        <v>0</v>
      </c>
      <c r="V33" s="18">
        <f t="shared" si="22"/>
        <v>0</v>
      </c>
      <c r="W33" s="18">
        <f t="shared" si="22"/>
        <v>0</v>
      </c>
      <c r="X33" s="18">
        <f t="shared" si="22"/>
        <v>0</v>
      </c>
      <c r="Y33" s="18">
        <f t="shared" si="22"/>
        <v>0</v>
      </c>
      <c r="Z33" s="18">
        <f t="shared" si="22"/>
        <v>0</v>
      </c>
      <c r="AB33" s="19" t="e">
        <f>SUM(C33:L33,O33:Z33)</f>
        <v>#REF!</v>
      </c>
    </row>
    <row r="34" spans="1:28">
      <c r="A34" s="27"/>
      <c r="B34" s="26" t="s">
        <v>39</v>
      </c>
      <c r="C34" s="18"/>
      <c r="D34" s="18" t="e">
        <f t="shared" si="21"/>
        <v>#REF!</v>
      </c>
      <c r="E34" s="18">
        <f t="shared" si="21"/>
        <v>52.5</v>
      </c>
      <c r="F34" s="18">
        <f t="shared" si="21"/>
        <v>0</v>
      </c>
      <c r="G34" s="18">
        <f t="shared" si="21"/>
        <v>0</v>
      </c>
      <c r="H34" s="18">
        <f t="shared" si="21"/>
        <v>0</v>
      </c>
      <c r="I34" s="18">
        <f t="shared" si="21"/>
        <v>0</v>
      </c>
      <c r="J34" s="18">
        <f t="shared" si="21"/>
        <v>0</v>
      </c>
      <c r="K34" s="18">
        <f t="shared" si="21"/>
        <v>0</v>
      </c>
      <c r="L34" s="18">
        <f t="shared" si="21"/>
        <v>0</v>
      </c>
      <c r="M34" s="27"/>
      <c r="N34" s="22" t="str">
        <f t="shared" si="3"/>
        <v>c3) Comisioane (c1+c2)</v>
      </c>
      <c r="O34" s="18">
        <f t="shared" si="22"/>
        <v>0</v>
      </c>
      <c r="P34" s="18">
        <f t="shared" si="22"/>
        <v>0</v>
      </c>
      <c r="Q34" s="18">
        <f t="shared" si="22"/>
        <v>0</v>
      </c>
      <c r="R34" s="18">
        <f t="shared" si="22"/>
        <v>0</v>
      </c>
      <c r="S34" s="18">
        <f t="shared" si="22"/>
        <v>0</v>
      </c>
      <c r="T34" s="18">
        <f t="shared" si="22"/>
        <v>0</v>
      </c>
      <c r="U34" s="18">
        <f t="shared" si="22"/>
        <v>0</v>
      </c>
      <c r="V34" s="18">
        <f t="shared" si="22"/>
        <v>0</v>
      </c>
      <c r="W34" s="18">
        <f t="shared" si="22"/>
        <v>0</v>
      </c>
      <c r="X34" s="18">
        <f t="shared" si="22"/>
        <v>0</v>
      </c>
      <c r="Y34" s="18">
        <f t="shared" si="22"/>
        <v>0</v>
      </c>
      <c r="Z34" s="18">
        <f t="shared" si="22"/>
        <v>0</v>
      </c>
      <c r="AB34" s="19" t="e">
        <f>SUM(C34:L34,O34:Z34)</f>
        <v>#REF!</v>
      </c>
    </row>
    <row r="35" spans="1:28">
      <c r="B35" s="39" t="s">
        <v>40</v>
      </c>
      <c r="C35" s="39"/>
      <c r="D35" s="40"/>
      <c r="E35" s="40"/>
      <c r="F35" s="40"/>
      <c r="G35" s="41" t="s">
        <v>41</v>
      </c>
      <c r="H35" s="41"/>
      <c r="I35" s="41"/>
      <c r="L35" s="39"/>
      <c r="N35" s="39" t="s">
        <v>40</v>
      </c>
      <c r="O35" s="39"/>
      <c r="P35" s="40"/>
      <c r="Q35" s="40"/>
      <c r="R35" s="40"/>
      <c r="S35" s="41" t="str">
        <f>G35</f>
        <v>SEF SERVICIU</v>
      </c>
      <c r="T35" s="41"/>
      <c r="U35" s="41"/>
    </row>
    <row r="36" spans="1:28">
      <c r="B36" s="39"/>
      <c r="C36" s="39"/>
      <c r="D36" s="40"/>
      <c r="E36" s="40"/>
      <c r="F36" s="40"/>
      <c r="G36" s="40"/>
      <c r="H36" s="40"/>
      <c r="L36" s="39"/>
      <c r="N36" s="39"/>
      <c r="O36" s="39"/>
      <c r="P36" s="40"/>
      <c r="Q36" s="40"/>
      <c r="R36" s="40"/>
      <c r="S36" s="40"/>
      <c r="T36" s="40"/>
    </row>
    <row r="37" spans="1:28">
      <c r="B37" s="39" t="s">
        <v>42</v>
      </c>
      <c r="C37" s="39"/>
      <c r="D37" s="40"/>
      <c r="E37" s="40"/>
      <c r="F37" s="40"/>
      <c r="K37" s="19"/>
      <c r="L37" s="39"/>
      <c r="N37" s="39" t="s">
        <v>42</v>
      </c>
      <c r="O37" s="39"/>
      <c r="P37" s="40"/>
      <c r="Q37" s="40"/>
      <c r="R37" s="40"/>
    </row>
    <row r="38" spans="1:28">
      <c r="B38" s="42" t="s">
        <v>43</v>
      </c>
      <c r="C38" s="42"/>
      <c r="D38" s="40"/>
      <c r="E38" s="40"/>
      <c r="F38" s="40"/>
      <c r="G38" s="41" t="s">
        <v>44</v>
      </c>
      <c r="H38" s="41"/>
      <c r="I38" s="41"/>
      <c r="K38" s="19"/>
      <c r="L38" s="42"/>
      <c r="N38" s="43" t="str">
        <f>B38</f>
        <v>Vlad Gheorghe Oprea</v>
      </c>
      <c r="O38" s="42"/>
      <c r="P38" s="40"/>
      <c r="Q38" s="40"/>
      <c r="R38" s="40"/>
      <c r="S38" s="41" t="str">
        <f>G38</f>
        <v>Vasile Paula</v>
      </c>
      <c r="T38" s="41"/>
      <c r="U38" s="41"/>
    </row>
    <row r="43" spans="1:28">
      <c r="C43" s="19"/>
      <c r="D43" s="19"/>
      <c r="E43" s="19"/>
      <c r="F43" s="19"/>
      <c r="G43" s="19"/>
      <c r="H43" s="19"/>
      <c r="I43" s="19"/>
      <c r="J43" s="19"/>
      <c r="K43" s="19"/>
      <c r="L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8">
      <c r="C44" s="19"/>
      <c r="D44" s="19"/>
      <c r="E44" s="19"/>
      <c r="F44" s="19"/>
      <c r="G44" s="19"/>
      <c r="H44" s="19"/>
      <c r="I44" s="19"/>
      <c r="J44" s="19"/>
      <c r="K44" s="19"/>
      <c r="L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</sheetData>
  <mergeCells count="26">
    <mergeCell ref="A31:A34"/>
    <mergeCell ref="M31:M34"/>
    <mergeCell ref="G35:I35"/>
    <mergeCell ref="S35:U35"/>
    <mergeCell ref="G38:I38"/>
    <mergeCell ref="S38:U38"/>
    <mergeCell ref="A19:A22"/>
    <mergeCell ref="M19:M22"/>
    <mergeCell ref="A23:A26"/>
    <mergeCell ref="M23:M26"/>
    <mergeCell ref="A27:A30"/>
    <mergeCell ref="M27:M30"/>
    <mergeCell ref="A7:A10"/>
    <mergeCell ref="M7:M10"/>
    <mergeCell ref="A11:A14"/>
    <mergeCell ref="M11:M14"/>
    <mergeCell ref="A15:A18"/>
    <mergeCell ref="M15:M18"/>
    <mergeCell ref="A2:M3"/>
    <mergeCell ref="N2:X3"/>
    <mergeCell ref="A5:A6"/>
    <mergeCell ref="B5:B6"/>
    <mergeCell ref="C5:L5"/>
    <mergeCell ref="M5:M6"/>
    <mergeCell ref="N5:N6"/>
    <mergeCell ref="O5:Z5"/>
  </mergeCells>
  <printOptions horizontalCentered="1" verticalCentered="1"/>
  <pageMargins left="0" right="0" top="0" bottom="0" header="0.25" footer="0.25"/>
  <pageSetup paperSize="9" scale="86" orientation="landscape" r:id="rId1"/>
  <headerFooter alignWithMargins="0">
    <oddHeader>&amp;Rpagina &amp;P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1.4</vt:lpstr>
      <vt:lpstr>'1.4'!Print_Area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2018-07-25T07:11:29Z</dcterms:created>
  <dcterms:modified xsi:type="dcterms:W3CDTF">2018-07-25T07:11:40Z</dcterms:modified>
</cp:coreProperties>
</file>