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'1.3'!$A$1:$M$48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41" i="1" l="1"/>
  <c r="E41" i="1"/>
  <c r="C41" i="1"/>
  <c r="H40" i="1"/>
  <c r="G40" i="1"/>
  <c r="D40" i="1"/>
  <c r="C40" i="1"/>
  <c r="G39" i="1"/>
  <c r="E39" i="1"/>
  <c r="C39" i="1"/>
  <c r="Y27" i="1"/>
  <c r="X27" i="1"/>
  <c r="W27" i="1"/>
  <c r="V27" i="1"/>
  <c r="U27" i="1"/>
  <c r="T27" i="1"/>
  <c r="S27" i="1"/>
  <c r="H41" i="1" s="1"/>
  <c r="R27" i="1"/>
  <c r="Q27" i="1"/>
  <c r="F41" i="1" s="1"/>
  <c r="P27" i="1"/>
  <c r="O27" i="1"/>
  <c r="D41" i="1" s="1"/>
  <c r="N27" i="1"/>
  <c r="L27" i="1"/>
  <c r="K27" i="1"/>
  <c r="J27" i="1"/>
  <c r="I27" i="1"/>
  <c r="H27" i="1"/>
  <c r="G27" i="1"/>
  <c r="F27" i="1"/>
  <c r="Y26" i="1"/>
  <c r="X26" i="1"/>
  <c r="W26" i="1"/>
  <c r="V26" i="1"/>
  <c r="U26" i="1"/>
  <c r="T26" i="1"/>
  <c r="T24" i="1" s="1"/>
  <c r="S26" i="1"/>
  <c r="R26" i="1"/>
  <c r="Q26" i="1"/>
  <c r="F40" i="1" s="1"/>
  <c r="P26" i="1"/>
  <c r="E40" i="1" s="1"/>
  <c r="O26" i="1"/>
  <c r="N26" i="1"/>
  <c r="L26" i="1"/>
  <c r="K26" i="1"/>
  <c r="K24" i="1" s="1"/>
  <c r="J26" i="1"/>
  <c r="I26" i="1"/>
  <c r="H26" i="1"/>
  <c r="G26" i="1"/>
  <c r="G24" i="1" s="1"/>
  <c r="F26" i="1"/>
  <c r="Y25" i="1"/>
  <c r="Y24" i="1" s="1"/>
  <c r="Y28" i="1" s="1"/>
  <c r="X25" i="1"/>
  <c r="W25" i="1"/>
  <c r="W24" i="1" s="1"/>
  <c r="W28" i="1" s="1"/>
  <c r="V25" i="1"/>
  <c r="U25" i="1"/>
  <c r="U24" i="1" s="1"/>
  <c r="T25" i="1"/>
  <c r="S25" i="1"/>
  <c r="S24" i="1" s="1"/>
  <c r="R25" i="1"/>
  <c r="Q25" i="1"/>
  <c r="F39" i="1" s="1"/>
  <c r="P25" i="1"/>
  <c r="O25" i="1"/>
  <c r="O24" i="1" s="1"/>
  <c r="N25" i="1"/>
  <c r="L25" i="1"/>
  <c r="L24" i="1" s="1"/>
  <c r="K25" i="1"/>
  <c r="J25" i="1"/>
  <c r="J24" i="1" s="1"/>
  <c r="I25" i="1"/>
  <c r="H25" i="1"/>
  <c r="H24" i="1" s="1"/>
  <c r="G25" i="1"/>
  <c r="F25" i="1"/>
  <c r="F24" i="1" s="1"/>
  <c r="F28" i="1" s="1"/>
  <c r="X24" i="1"/>
  <c r="V24" i="1"/>
  <c r="R24" i="1"/>
  <c r="G38" i="1" s="1"/>
  <c r="N24" i="1"/>
  <c r="C38" i="1" s="1"/>
  <c r="I24" i="1"/>
  <c r="E23" i="1"/>
  <c r="D23" i="1"/>
  <c r="W22" i="1"/>
  <c r="W23" i="1" s="1"/>
  <c r="S22" i="1"/>
  <c r="S23" i="1" s="1"/>
  <c r="O22" i="1"/>
  <c r="E36" i="1" s="1"/>
  <c r="F22" i="1"/>
  <c r="G22" i="1" s="1"/>
  <c r="E22" i="1"/>
  <c r="D22" i="1"/>
  <c r="Y22" i="1" s="1"/>
  <c r="Y23" i="1" s="1"/>
  <c r="C22" i="1"/>
  <c r="X22" i="1" s="1"/>
  <c r="X23" i="1" s="1"/>
  <c r="H21" i="1"/>
  <c r="I21" i="1" s="1"/>
  <c r="J21" i="1" s="1"/>
  <c r="K21" i="1" s="1"/>
  <c r="L21" i="1" s="1"/>
  <c r="G21" i="1"/>
  <c r="H20" i="1"/>
  <c r="I20" i="1" s="1"/>
  <c r="J20" i="1" s="1"/>
  <c r="K20" i="1" s="1"/>
  <c r="L20" i="1" s="1"/>
  <c r="G20" i="1"/>
  <c r="C34" i="1" l="1"/>
  <c r="N20" i="1"/>
  <c r="N21" i="1"/>
  <c r="C35" i="1"/>
  <c r="G23" i="1"/>
  <c r="H22" i="1"/>
  <c r="U28" i="1"/>
  <c r="X28" i="1"/>
  <c r="D38" i="1"/>
  <c r="O28" i="1"/>
  <c r="D42" i="1" s="1"/>
  <c r="H38" i="1"/>
  <c r="S28" i="1"/>
  <c r="H42" i="1" s="1"/>
  <c r="G28" i="1"/>
  <c r="N28" i="1"/>
  <c r="C42" i="1" s="1"/>
  <c r="Q22" i="1"/>
  <c r="U22" i="1"/>
  <c r="U23" i="1" s="1"/>
  <c r="F23" i="1"/>
  <c r="O23" i="1"/>
  <c r="E37" i="1" s="1"/>
  <c r="P24" i="1"/>
  <c r="N22" i="1"/>
  <c r="R22" i="1"/>
  <c r="V22" i="1"/>
  <c r="V23" i="1" s="1"/>
  <c r="C23" i="1"/>
  <c r="Q24" i="1"/>
  <c r="D39" i="1"/>
  <c r="H39" i="1"/>
  <c r="R28" i="1"/>
  <c r="G42" i="1" s="1"/>
  <c r="P22" i="1"/>
  <c r="T22" i="1"/>
  <c r="T23" i="1" s="1"/>
  <c r="E38" i="1" l="1"/>
  <c r="P28" i="1"/>
  <c r="E42" i="1" s="1"/>
  <c r="G36" i="1"/>
  <c r="Q23" i="1"/>
  <c r="G37" i="1" s="1"/>
  <c r="I22" i="1"/>
  <c r="H23" i="1"/>
  <c r="D34" i="1"/>
  <c r="O20" i="1"/>
  <c r="H36" i="1"/>
  <c r="R23" i="1"/>
  <c r="H37" i="1" s="1"/>
  <c r="T28" i="1"/>
  <c r="H28" i="1"/>
  <c r="F36" i="1"/>
  <c r="P23" i="1"/>
  <c r="F37" i="1" s="1"/>
  <c r="F38" i="1"/>
  <c r="Q28" i="1"/>
  <c r="F42" i="1" s="1"/>
  <c r="D36" i="1"/>
  <c r="N23" i="1"/>
  <c r="D37" i="1" s="1"/>
  <c r="V28" i="1"/>
  <c r="D35" i="1"/>
  <c r="O21" i="1"/>
  <c r="E35" i="1" l="1"/>
  <c r="P21" i="1"/>
  <c r="I23" i="1"/>
  <c r="J22" i="1"/>
  <c r="I28" i="1"/>
  <c r="P20" i="1"/>
  <c r="E34" i="1"/>
  <c r="F34" i="1" l="1"/>
  <c r="Q20" i="1"/>
  <c r="F35" i="1"/>
  <c r="Q21" i="1"/>
  <c r="K22" i="1"/>
  <c r="J23" i="1"/>
  <c r="J28" i="1"/>
  <c r="G34" i="1" l="1"/>
  <c r="R20" i="1"/>
  <c r="K23" i="1"/>
  <c r="L22" i="1"/>
  <c r="K28" i="1"/>
  <c r="R21" i="1"/>
  <c r="G35" i="1"/>
  <c r="H35" i="1" l="1"/>
  <c r="S21" i="1"/>
  <c r="T21" i="1" s="1"/>
  <c r="U21" i="1" s="1"/>
  <c r="V21" i="1" s="1"/>
  <c r="W21" i="1" s="1"/>
  <c r="X21" i="1" s="1"/>
  <c r="Y21" i="1" s="1"/>
  <c r="H34" i="1"/>
  <c r="S20" i="1"/>
  <c r="T20" i="1" s="1"/>
  <c r="U20" i="1" s="1"/>
  <c r="V20" i="1" s="1"/>
  <c r="W20" i="1" s="1"/>
  <c r="X20" i="1" s="1"/>
  <c r="Y20" i="1" s="1"/>
  <c r="L23" i="1"/>
  <c r="C37" i="1" s="1"/>
  <c r="C36" i="1"/>
  <c r="L28" i="1"/>
</calcChain>
</file>

<file path=xl/sharedStrings.xml><?xml version="1.0" encoding="utf-8"?>
<sst xmlns="http://schemas.openxmlformats.org/spreadsheetml/2006/main" count="36" uniqueCount="25">
  <si>
    <t xml:space="preserve">PRIMARIA ORASULUI SINAIA </t>
  </si>
  <si>
    <t>Anexa 1.3</t>
  </si>
  <si>
    <t>JUDETUL PRAHOVA</t>
  </si>
  <si>
    <t>CALCULUL GRADULUI DE INDATORARE</t>
  </si>
  <si>
    <t>a bugetului local al Orasului Sinaia in in urma garantarii unei finantari rambursabile contractata de in suma de max. 11 mil. ron</t>
  </si>
  <si>
    <t>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</si>
  <si>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</si>
  <si>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</si>
  <si>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</si>
  <si>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</si>
  <si>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</si>
  <si>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</si>
  <si>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</si>
  <si>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</si>
  <si>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</si>
  <si>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</si>
  <si>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</si>
  <si>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</si>
  <si>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</si>
  <si>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</si>
  <si>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ORDONATOR PRINCIPAL DE CREDITE</t>
  </si>
  <si>
    <t>SEF SERVICIU CONTABILITATE</t>
  </si>
  <si>
    <t>Primar</t>
  </si>
  <si>
    <t>Vlad Gheorghe Oprea</t>
  </si>
  <si>
    <t>Paula Vasile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</si>
</sst>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_-* #,##0.00_-;\-* #,##0.00_-;_-* &quot;-&quot;??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6" fillId="3" borderId="0" applyBorder="0" applyAlignment="0" applyProtection="0"/>
    <xf numFmtId="165" fontId="6" fillId="3" borderId="0" applyBorder="0" applyAlignment="0" applyProtection="0"/>
    <xf numFmtId="166" fontId="6" fillId="3" borderId="0" applyBorder="0" applyAlignment="0" applyProtection="0"/>
    <xf numFmtId="165" fontId="6" fillId="3" borderId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6" fillId="3" borderId="0" applyBorder="0" applyAlignment="0" applyProtection="0"/>
    <xf numFmtId="168" fontId="6" fillId="3" borderId="0" applyBorder="0" applyAlignment="0" applyProtection="0"/>
    <xf numFmtId="169" fontId="6" fillId="3" borderId="0" applyBorder="0" applyAlignment="0" applyProtection="0"/>
    <xf numFmtId="170" fontId="6" fillId="3" borderId="0" applyBorder="0" applyAlignment="0" applyProtection="0"/>
    <xf numFmtId="171" fontId="6" fillId="3" borderId="0" applyBorder="0" applyAlignment="0" applyProtection="0"/>
    <xf numFmtId="172" fontId="6" fillId="3" borderId="0" applyBorder="0" applyAlignment="0" applyProtection="0"/>
    <xf numFmtId="173" fontId="6" fillId="3" borderId="0" applyBorder="0" applyAlignment="0" applyProtection="0"/>
    <xf numFmtId="174" fontId="6" fillId="3" borderId="0" applyBorder="0" applyAlignment="0" applyProtection="0"/>
    <xf numFmtId="175" fontId="6" fillId="3" borderId="0" applyBorder="0" applyAlignment="0" applyProtection="0"/>
    <xf numFmtId="176" fontId="6" fillId="3" borderId="0" applyBorder="0" applyAlignment="0" applyProtection="0"/>
    <xf numFmtId="177" fontId="6" fillId="3" borderId="0" applyBorder="0" applyAlignment="0" applyProtection="0"/>
    <xf numFmtId="178" fontId="6" fillId="3" borderId="0" applyBorder="0" applyAlignment="0" applyProtection="0"/>
    <xf numFmtId="179" fontId="6" fillId="3" borderId="0" applyBorder="0" applyAlignment="0" applyProtection="0"/>
    <xf numFmtId="180" fontId="6" fillId="3" borderId="0" applyBorder="0" applyAlignment="0" applyProtection="0"/>
    <xf numFmtId="181" fontId="6" fillId="3" borderId="0" applyBorder="0" applyAlignment="0"/>
    <xf numFmtId="182" fontId="10" fillId="3" borderId="13" applyAlignment="0" applyProtection="0"/>
    <xf numFmtId="183" fontId="6" fillId="3" borderId="0" applyBorder="0" applyAlignment="0" applyProtection="0"/>
    <xf numFmtId="0" fontId="11" fillId="22" borderId="0" applyNumberFormat="0" applyBorder="0" applyAlignment="0" applyProtection="0"/>
    <xf numFmtId="0" fontId="12" fillId="23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3" fillId="0" borderId="15" applyNumberFormat="0" applyFill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5" fontId="6" fillId="3" borderId="0" applyBorder="0" applyAlignment="0" applyProtection="0"/>
    <xf numFmtId="186" fontId="6" fillId="3" borderId="0" applyBorder="0" applyAlignment="0" applyProtection="0"/>
    <xf numFmtId="187" fontId="6" fillId="3" borderId="0" applyBorder="0" applyAlignment="0" applyProtection="0"/>
    <xf numFmtId="0" fontId="16" fillId="3" borderId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6" fillId="3" borderId="0" applyBorder="0" applyAlignment="0" applyProtection="0"/>
    <xf numFmtId="191" fontId="6" fillId="3" borderId="0" applyBorder="0" applyAlignment="0" applyProtection="0"/>
    <xf numFmtId="192" fontId="6" fillId="3" borderId="0" applyBorder="0" applyAlignment="0" applyProtection="0"/>
    <xf numFmtId="193" fontId="6" fillId="3" borderId="0" applyBorder="0" applyAlignment="0" applyProtection="0"/>
    <xf numFmtId="194" fontId="6" fillId="3" borderId="0" applyBorder="0" applyAlignment="0" applyProtection="0"/>
    <xf numFmtId="195" fontId="6" fillId="3" borderId="0" applyBorder="0" applyAlignment="0" applyProtection="0"/>
    <xf numFmtId="196" fontId="6" fillId="3" borderId="0" applyBorder="0" applyAlignment="0" applyProtection="0"/>
    <xf numFmtId="197" fontId="6" fillId="3" borderId="0" applyBorder="0" applyAlignment="0" applyProtection="0"/>
    <xf numFmtId="198" fontId="6" fillId="3" borderId="0" applyBorder="0" applyAlignment="0" applyProtection="0"/>
    <xf numFmtId="194" fontId="6" fillId="3" borderId="0" applyBorder="0" applyAlignment="0" applyProtection="0"/>
    <xf numFmtId="0" fontId="9" fillId="26" borderId="0" applyNumberFormat="0" applyBorder="0" applyAlignment="0" applyProtection="0"/>
    <xf numFmtId="199" fontId="6" fillId="3" borderId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Border="0" applyAlignment="0" applyProtection="0"/>
    <xf numFmtId="0" fontId="6" fillId="3" borderId="0" applyBorder="0" applyAlignment="0" applyProtection="0"/>
    <xf numFmtId="200" fontId="6" fillId="3" borderId="0" applyBorder="0" applyAlignment="0" applyProtection="0"/>
    <xf numFmtId="0" fontId="6" fillId="3" borderId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1" fontId="6" fillId="3" borderId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27" borderId="14" applyNumberFormat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202" fontId="25" fillId="0" borderId="0"/>
    <xf numFmtId="0" fontId="2" fillId="0" borderId="0"/>
    <xf numFmtId="0" fontId="2" fillId="0" borderId="0"/>
    <xf numFmtId="0" fontId="2" fillId="0" borderId="0"/>
    <xf numFmtId="167" fontId="6" fillId="3" borderId="0"/>
    <xf numFmtId="203" fontId="6" fillId="3" borderId="0"/>
    <xf numFmtId="203" fontId="6" fillId="3" borderId="0"/>
    <xf numFmtId="203" fontId="6" fillId="3" borderId="0"/>
    <xf numFmtId="203" fontId="6" fillId="3" borderId="0"/>
    <xf numFmtId="0" fontId="1" fillId="0" borderId="0"/>
    <xf numFmtId="0" fontId="1" fillId="0" borderId="0"/>
    <xf numFmtId="203" fontId="6" fillId="3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30" borderId="21" applyNumberForma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204" fontId="6" fillId="3" borderId="0" applyBorder="0" applyAlignment="0" applyProtection="0"/>
    <xf numFmtId="205" fontId="6" fillId="3" borderId="0" applyBorder="0" applyAlignment="0" applyProtection="0"/>
    <xf numFmtId="206" fontId="6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6" fillId="3" borderId="0" applyBorder="0" applyAlignment="0" applyProtection="0"/>
    <xf numFmtId="208" fontId="6" fillId="3" borderId="0" applyBorder="0" applyAlignment="0" applyProtection="0"/>
    <xf numFmtId="209" fontId="6" fillId="3" borderId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0" fontId="6" fillId="3" borderId="0" applyBorder="0" applyAlignment="0" applyProtection="0"/>
    <xf numFmtId="211" fontId="6" fillId="3" borderId="0" applyBorder="0" applyAlignment="0" applyProtection="0"/>
    <xf numFmtId="212" fontId="6" fillId="3" borderId="0" applyBorder="0" applyAlignment="0" applyProtection="0"/>
    <xf numFmtId="210" fontId="6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44" fontId="31" fillId="0" borderId="0" applyFont="0" applyFill="0" applyBorder="0" applyAlignment="0" applyProtection="0"/>
    <xf numFmtId="0" fontId="14" fillId="32" borderId="16" applyNumberFormat="0" applyAlignment="0" applyProtection="0"/>
    <xf numFmtId="3" fontId="6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32" fillId="3" borderId="0" applyBorder="0" applyAlignment="0" applyProtection="0"/>
    <xf numFmtId="0" fontId="33" fillId="0" borderId="0"/>
    <xf numFmtId="213" fontId="6" fillId="3" borderId="0" applyBorder="0" applyAlignment="0" applyProtection="0"/>
    <xf numFmtId="213" fontId="6" fillId="3" borderId="0" applyBorder="0" applyAlignment="0" applyProtection="0"/>
    <xf numFmtId="0" fontId="34" fillId="0" borderId="0"/>
    <xf numFmtId="182" fontId="35" fillId="3" borderId="0" applyBorder="0" applyAlignment="0" applyProtection="0"/>
    <xf numFmtId="182" fontId="35" fillId="3" borderId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/>
    <xf numFmtId="43" fontId="4" fillId="0" borderId="1" xfId="1" applyNumberFormat="1" applyFont="1" applyBorder="1"/>
    <xf numFmtId="43" fontId="2" fillId="0" borderId="1" xfId="1" applyNumberFormat="1" applyFont="1" applyBorder="1"/>
    <xf numFmtId="9" fontId="2" fillId="0" borderId="0" xfId="2" applyFont="1" applyBorder="1"/>
    <xf numFmtId="0" fontId="4" fillId="0" borderId="1" xfId="1" applyFont="1" applyFill="1" applyBorder="1" applyAlignment="1" applyProtection="1">
      <alignment wrapText="1"/>
      <protection locked="0"/>
    </xf>
    <xf numFmtId="43" fontId="2" fillId="0" borderId="0" xfId="1" applyNumberFormat="1" applyFont="1"/>
    <xf numFmtId="10" fontId="4" fillId="0" borderId="1" xfId="2" applyNumberFormat="1" applyFont="1" applyBorder="1"/>
    <xf numFmtId="10" fontId="2" fillId="0" borderId="1" xfId="2" applyNumberFormat="1" applyFont="1" applyBorder="1"/>
    <xf numFmtId="0" fontId="4" fillId="0" borderId="0" xfId="1" applyFont="1" applyAlignment="1">
      <alignment vertical="center" wrapText="1"/>
    </xf>
    <xf numFmtId="0" fontId="4" fillId="0" borderId="0" xfId="1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3" fontId="4" fillId="0" borderId="0" xfId="1" applyNumberFormat="1" applyFont="1" applyBorder="1"/>
    <xf numFmtId="10" fontId="4" fillId="0" borderId="0" xfId="2" applyNumberFormat="1" applyFont="1" applyBorder="1"/>
    <xf numFmtId="0" fontId="5" fillId="0" borderId="0" xfId="1" applyFont="1"/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865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5" xfId="740"/>
    <cellStyle name="Normal 6" xfId="741"/>
    <cellStyle name="Normal 7" xfId="742"/>
    <cellStyle name="Normal 8" xfId="743"/>
    <cellStyle name="Normal 9" xfId="744"/>
    <cellStyle name="Normal_Anexa 1.3 - SG Calcul grd.indt 12.04.2010" xfId="1"/>
    <cellStyle name="Normale 2" xfId="745"/>
    <cellStyle name="Notă" xfId="746"/>
    <cellStyle name="Note 10" xfId="747"/>
    <cellStyle name="Note 11" xfId="748"/>
    <cellStyle name="Note 12" xfId="749"/>
    <cellStyle name="Note 2" xfId="750"/>
    <cellStyle name="Note 3" xfId="751"/>
    <cellStyle name="Note 4" xfId="752"/>
    <cellStyle name="Note 5" xfId="753"/>
    <cellStyle name="Note 6" xfId="754"/>
    <cellStyle name="Note 7" xfId="755"/>
    <cellStyle name="Note 8" xfId="756"/>
    <cellStyle name="Note 9" xfId="757"/>
    <cellStyle name="Output 10" xfId="758"/>
    <cellStyle name="Output 11" xfId="759"/>
    <cellStyle name="Output 12" xfId="760"/>
    <cellStyle name="Output 2" xfId="761"/>
    <cellStyle name="Output 2 2" xfId="762"/>
    <cellStyle name="Output 2 3" xfId="763"/>
    <cellStyle name="Output 3" xfId="764"/>
    <cellStyle name="Output 3 2" xfId="765"/>
    <cellStyle name="Output 3 3" xfId="766"/>
    <cellStyle name="Output 4" xfId="767"/>
    <cellStyle name="Output 4 2" xfId="768"/>
    <cellStyle name="Output 4 3" xfId="769"/>
    <cellStyle name="Output 5" xfId="770"/>
    <cellStyle name="Output 6" xfId="771"/>
    <cellStyle name="Output 7" xfId="772"/>
    <cellStyle name="Output 8" xfId="773"/>
    <cellStyle name="Output 9" xfId="774"/>
    <cellStyle name="Percent [1]" xfId="775"/>
    <cellStyle name="Percent [2]" xfId="776"/>
    <cellStyle name="Percent [3]" xfId="777"/>
    <cellStyle name="Percent 2" xfId="778"/>
    <cellStyle name="Percent 2 2" xfId="779"/>
    <cellStyle name="Percent 2 3" xfId="780"/>
    <cellStyle name="Percent 3" xfId="781"/>
    <cellStyle name="Percent 3 2" xfId="782"/>
    <cellStyle name="Percent 3 2 2" xfId="783"/>
    <cellStyle name="Percent 4" xfId="784"/>
    <cellStyle name="Percent 4 2" xfId="785"/>
    <cellStyle name="Percent 5" xfId="786"/>
    <cellStyle name="Percent 6" xfId="787"/>
    <cellStyle name="Percent 6 2" xfId="788"/>
    <cellStyle name="Percent 6 2 2" xfId="789"/>
    <cellStyle name="Percent_Anexa 1.3 - SG Calcul grd.indt 12.04.2010" xfId="2"/>
    <cellStyle name="Text [Bullet]" xfId="790"/>
    <cellStyle name="Text [Dash]" xfId="791"/>
    <cellStyle name="Text [Em-Dash]" xfId="792"/>
    <cellStyle name="Text avertisment" xfId="793"/>
    <cellStyle name="Text explicativ" xfId="794"/>
    <cellStyle name="Times" xfId="795"/>
    <cellStyle name="Times [1]" xfId="796"/>
    <cellStyle name="Times [2]" xfId="797"/>
    <cellStyle name="Times_Evolutie 2003-2007 pt raport 2006" xfId="798"/>
    <cellStyle name="Title 10" xfId="799"/>
    <cellStyle name="Title 11" xfId="800"/>
    <cellStyle name="Title 12" xfId="801"/>
    <cellStyle name="Title 2" xfId="802"/>
    <cellStyle name="Title 2 2" xfId="803"/>
    <cellStyle name="Title 2 3" xfId="804"/>
    <cellStyle name="Title 3" xfId="805"/>
    <cellStyle name="Title 3 2" xfId="806"/>
    <cellStyle name="Title 3 3" xfId="807"/>
    <cellStyle name="Title 4" xfId="808"/>
    <cellStyle name="Title 4 2" xfId="809"/>
    <cellStyle name="Title 4 3" xfId="810"/>
    <cellStyle name="Title 5" xfId="811"/>
    <cellStyle name="Title 6" xfId="812"/>
    <cellStyle name="Title 7" xfId="813"/>
    <cellStyle name="Title 8" xfId="814"/>
    <cellStyle name="Title 9" xfId="815"/>
    <cellStyle name="Titlu" xfId="816"/>
    <cellStyle name="Titlu 1" xfId="817"/>
    <cellStyle name="Titlu 2" xfId="818"/>
    <cellStyle name="Titlu 3" xfId="819"/>
    <cellStyle name="Titlu 4" xfId="820"/>
    <cellStyle name="Total 10" xfId="821"/>
    <cellStyle name="Total 11" xfId="822"/>
    <cellStyle name="Total 12" xfId="823"/>
    <cellStyle name="Total 2" xfId="824"/>
    <cellStyle name="Total 2 2" xfId="825"/>
    <cellStyle name="Total 2 3" xfId="826"/>
    <cellStyle name="Total 3" xfId="827"/>
    <cellStyle name="Total 3 2" xfId="828"/>
    <cellStyle name="Total 3 3" xfId="829"/>
    <cellStyle name="Total 4" xfId="830"/>
    <cellStyle name="Total 4 2" xfId="831"/>
    <cellStyle name="Total 4 3" xfId="832"/>
    <cellStyle name="Total 5" xfId="833"/>
    <cellStyle name="Total 6" xfId="834"/>
    <cellStyle name="Total 7" xfId="835"/>
    <cellStyle name="Total 8" xfId="836"/>
    <cellStyle name="Total 9" xfId="837"/>
    <cellStyle name="Valuta 2" xfId="838"/>
    <cellStyle name="Verificare celulă" xfId="839"/>
    <cellStyle name="Virgulă_BUGET 2004 PE TRIMESTRE" xfId="840"/>
    <cellStyle name="Warning Text 10" xfId="841"/>
    <cellStyle name="Warning Text 11" xfId="842"/>
    <cellStyle name="Warning Text 12" xfId="843"/>
    <cellStyle name="Warning Text 2" xfId="844"/>
    <cellStyle name="Warning Text 2 2" xfId="845"/>
    <cellStyle name="Warning Text 2 3" xfId="846"/>
    <cellStyle name="Warning Text 3" xfId="847"/>
    <cellStyle name="Warning Text 3 2" xfId="848"/>
    <cellStyle name="Warning Text 3 3" xfId="849"/>
    <cellStyle name="Warning Text 4" xfId="850"/>
    <cellStyle name="Warning Text 4 2" xfId="851"/>
    <cellStyle name="Warning Text 4 3" xfId="852"/>
    <cellStyle name="Warning Text 5" xfId="853"/>
    <cellStyle name="Warning Text 6" xfId="854"/>
    <cellStyle name="Warning Text 7" xfId="855"/>
    <cellStyle name="Warning Text 8" xfId="856"/>
    <cellStyle name="Warning Text 9" xfId="857"/>
    <cellStyle name="ハイパーリンク" xfId="858"/>
    <cellStyle name="표준_Korean Portfolio II" xfId="859"/>
    <cellStyle name="桁?切り_SB" xfId="860"/>
    <cellStyle name="桁区切り_SB" xfId="861"/>
    <cellStyle name="標準_A" xfId="862"/>
    <cellStyle name="表旨巧・・ハイパーリンク" xfId="863"/>
    <cellStyle name="表示済みのハイパーリンク" xfId="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1405890</xdr:colOff>
      <xdr:row>8</xdr:row>
      <xdr:rowOff>92448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1405890" cy="121639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D%20INDAT%2010.04.2019%20fara%20Alph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alpha 8.145.000 lei"/>
      <sheetName val="brd 3 mio euro"/>
      <sheetName val="samtid 553.967,97 EURO"/>
      <sheetName val="garantie bancpost"/>
      <sheetName val="credit refinan cec 10.5mil"/>
      <sheetName val="cr bancpost teleski"/>
      <sheetName val="centralizator"/>
      <sheetName val="IMPRUMUT NOU 11 mio ron"/>
      <sheetName val="SD sinaia"/>
      <sheetName val="grad indatorare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2">
          <cell r="D42">
            <v>3914.0990870531909</v>
          </cell>
          <cell r="E42">
            <v>4825.5350870531911</v>
          </cell>
          <cell r="F42">
            <v>4631.3343203865243</v>
          </cell>
          <cell r="G42">
            <v>5008.2320870531912</v>
          </cell>
          <cell r="H42">
            <v>4474.4306870531909</v>
          </cell>
          <cell r="I42">
            <v>4463.3266870531907</v>
          </cell>
          <cell r="J42">
            <v>3397.3276670531914</v>
          </cell>
          <cell r="K42">
            <v>2452.9286470531911</v>
          </cell>
          <cell r="L42">
            <v>2239.5888054451912</v>
          </cell>
          <cell r="M42">
            <v>2026.0501150531913</v>
          </cell>
          <cell r="N42">
            <v>2026.0501150531913</v>
          </cell>
          <cell r="O42">
            <v>1809.4156844148933</v>
          </cell>
          <cell r="P42">
            <v>494.67116291666673</v>
          </cell>
          <cell r="Q42">
            <v>0</v>
          </cell>
          <cell r="U42">
            <v>41762.990152642007</v>
          </cell>
        </row>
        <row r="43">
          <cell r="D43">
            <v>1318.2018267470578</v>
          </cell>
          <cell r="E43">
            <v>1362.484395890034</v>
          </cell>
          <cell r="F43">
            <v>1402.3404354854292</v>
          </cell>
          <cell r="G43">
            <v>1211.2432535778096</v>
          </cell>
          <cell r="H43">
            <v>986.63959258256921</v>
          </cell>
          <cell r="I43">
            <v>775.94886647018438</v>
          </cell>
          <cell r="J43">
            <v>575.46785215316345</v>
          </cell>
          <cell r="K43">
            <v>456.24460220407298</v>
          </cell>
          <cell r="L43">
            <v>352.00052084330491</v>
          </cell>
          <cell r="M43">
            <v>257.30678997471983</v>
          </cell>
          <cell r="N43">
            <v>162.72403244798559</v>
          </cell>
          <cell r="O43">
            <v>69.656408725373609</v>
          </cell>
          <cell r="P43">
            <v>7.1556750685927977</v>
          </cell>
          <cell r="Q43">
            <v>0</v>
          </cell>
          <cell r="U43">
            <v>8937.4142521702961</v>
          </cell>
        </row>
        <row r="44">
          <cell r="D44">
            <v>4.9759200000000003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U44">
            <v>4.9759200000000003</v>
          </cell>
        </row>
      </sheetData>
      <sheetData sheetId="8"/>
      <sheetData sheetId="9"/>
      <sheetData sheetId="10">
        <row r="19">
          <cell r="C19">
            <v>22264609.460000001</v>
          </cell>
          <cell r="D19">
            <v>22155415.079999998</v>
          </cell>
          <cell r="E19">
            <v>28203500</v>
          </cell>
        </row>
      </sheetData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8"/>
  <sheetViews>
    <sheetView tabSelected="1" view="pageBreakPreview" topLeftCell="A19" zoomScale="85" zoomScaleSheetLayoutView="85" workbookViewId="0">
      <selection activeCell="J35" sqref="J35"/>
    </sheetView>
  </sheetViews>
  <sheetFormatPr defaultColWidth="9.140625" defaultRowHeight="12.75"/>
  <cols>
    <col min="1" max="1" width="4" style="1" customWidth="1"/>
    <col min="2" max="2" width="31" style="2" customWidth="1"/>
    <col min="3" max="3" width="15.140625" style="2" customWidth="1"/>
    <col min="4" max="4" width="15.28515625" style="2" customWidth="1"/>
    <col min="5" max="5" width="15.140625" style="2" customWidth="1"/>
    <col min="6" max="7" width="11.85546875" style="2" customWidth="1"/>
    <col min="8" max="8" width="12" style="2" customWidth="1"/>
    <col min="9" max="16" width="12" style="2" bestFit="1" customWidth="1"/>
    <col min="17" max="28" width="13" style="2" customWidth="1"/>
    <col min="29" max="30" width="11.42578125" style="2" bestFit="1" customWidth="1"/>
    <col min="31" max="31" width="9.140625" style="2"/>
    <col min="32" max="33" width="11.7109375" style="2" bestFit="1" customWidth="1"/>
    <col min="34" max="34" width="10.5703125" style="2" bestFit="1" customWidth="1"/>
    <col min="35" max="16384" width="9.140625" style="2"/>
  </cols>
  <sheetData>
    <row r="2" spans="1:15" ht="12.75" customHeight="1">
      <c r="D2" s="3" t="s">
        <v>0</v>
      </c>
      <c r="E2" s="3"/>
      <c r="F2" s="3"/>
      <c r="G2" s="3"/>
      <c r="H2" s="3"/>
      <c r="I2" s="4"/>
      <c r="J2" s="4"/>
    </row>
    <row r="3" spans="1:15" ht="16.5" customHeight="1">
      <c r="D3" s="3"/>
      <c r="E3" s="3"/>
      <c r="F3" s="3"/>
      <c r="G3" s="3"/>
      <c r="H3" s="3"/>
      <c r="I3" s="4"/>
      <c r="J3" s="4"/>
      <c r="L3" s="5" t="s">
        <v>1</v>
      </c>
      <c r="M3" s="5"/>
    </row>
    <row r="4" spans="1:15" ht="8.25" customHeight="1">
      <c r="D4" s="4"/>
      <c r="E4" s="4"/>
      <c r="F4" s="4"/>
      <c r="G4" s="4"/>
      <c r="H4" s="4"/>
      <c r="I4" s="4"/>
      <c r="J4" s="4"/>
    </row>
    <row r="5" spans="1:15">
      <c r="C5" s="6"/>
      <c r="D5" s="7"/>
      <c r="E5" s="3" t="s">
        <v>2</v>
      </c>
      <c r="F5" s="3"/>
      <c r="G5" s="3"/>
      <c r="H5" s="7"/>
      <c r="I5" s="7"/>
      <c r="J5" s="7"/>
    </row>
    <row r="6" spans="1:15">
      <c r="D6" s="7"/>
      <c r="E6" s="3"/>
      <c r="F6" s="3"/>
      <c r="G6" s="3"/>
      <c r="H6" s="7"/>
      <c r="I6" s="7"/>
      <c r="J6" s="7"/>
    </row>
    <row r="7" spans="1:15">
      <c r="D7" s="7"/>
      <c r="E7" s="7"/>
      <c r="F7" s="7"/>
      <c r="G7" s="7"/>
      <c r="H7" s="7"/>
      <c r="I7" s="7"/>
      <c r="J7" s="7"/>
    </row>
    <row r="8" spans="1:15">
      <c r="D8" s="7"/>
      <c r="E8" s="7"/>
      <c r="F8" s="7"/>
      <c r="G8" s="7"/>
      <c r="H8" s="7"/>
      <c r="I8" s="7"/>
      <c r="J8" s="7"/>
    </row>
    <row r="9" spans="1:15">
      <c r="D9" s="7"/>
      <c r="E9" s="7"/>
      <c r="F9" s="7"/>
      <c r="G9" s="7"/>
      <c r="H9" s="7"/>
      <c r="I9" s="7"/>
      <c r="J9" s="7"/>
    </row>
    <row r="10" spans="1:15">
      <c r="D10" s="7"/>
      <c r="E10" s="7"/>
      <c r="F10" s="7"/>
      <c r="G10" s="7"/>
      <c r="H10" s="7"/>
      <c r="I10" s="7"/>
      <c r="J10" s="7"/>
    </row>
    <row r="11" spans="1:15">
      <c r="D11" s="7"/>
      <c r="E11" s="7"/>
      <c r="F11" s="7"/>
      <c r="G11" s="7"/>
      <c r="H11" s="7"/>
      <c r="I11" s="7"/>
      <c r="J11" s="7"/>
    </row>
    <row r="12" spans="1:15" ht="18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8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>
      <c r="D15" s="7"/>
      <c r="E15" s="7"/>
      <c r="F15" s="7"/>
      <c r="G15" s="7"/>
      <c r="H15" s="7"/>
      <c r="I15" s="7"/>
      <c r="J15" s="7"/>
    </row>
    <row r="17" spans="1:29" ht="12.75" customHeight="1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  <c r="F17" s="12" t="s">
        <v>11</v>
      </c>
      <c r="G17" s="12"/>
      <c r="H17" s="12"/>
      <c r="I17" s="12"/>
      <c r="J17" s="12"/>
      <c r="K17" s="12"/>
      <c r="L17" s="12"/>
      <c r="M17" s="12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9" ht="26.25" customHeight="1">
      <c r="A18" s="12"/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17"/>
    </row>
    <row r="19" spans="1:29" ht="12.75" customHeight="1">
      <c r="A19" s="12"/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7"/>
    </row>
    <row r="20" spans="1:29" ht="14.25">
      <c r="A20" s="12"/>
      <c r="B20" s="13"/>
      <c r="C20" s="13"/>
      <c r="D20" s="13"/>
      <c r="E20" s="13"/>
      <c r="F20" s="20">
        <v>2019</v>
      </c>
      <c r="G20" s="20">
        <f t="shared" ref="G20:L21" si="0">F20+1</f>
        <v>2020</v>
      </c>
      <c r="H20" s="20">
        <f t="shared" si="0"/>
        <v>2021</v>
      </c>
      <c r="I20" s="20">
        <f t="shared" si="0"/>
        <v>2022</v>
      </c>
      <c r="J20" s="20">
        <f t="shared" si="0"/>
        <v>2023</v>
      </c>
      <c r="K20" s="20">
        <f t="shared" si="0"/>
        <v>2024</v>
      </c>
      <c r="L20" s="20">
        <f t="shared" si="0"/>
        <v>2025</v>
      </c>
      <c r="N20" s="21">
        <f>L20+1</f>
        <v>2026</v>
      </c>
      <c r="O20" s="21">
        <f t="shared" ref="O20:Y21" si="1">N20+1</f>
        <v>2027</v>
      </c>
      <c r="P20" s="21">
        <f t="shared" si="1"/>
        <v>2028</v>
      </c>
      <c r="Q20" s="21">
        <f t="shared" si="1"/>
        <v>2029</v>
      </c>
      <c r="R20" s="21">
        <f t="shared" si="1"/>
        <v>2030</v>
      </c>
      <c r="S20" s="21">
        <f t="shared" si="1"/>
        <v>2031</v>
      </c>
      <c r="T20" s="21">
        <f t="shared" si="1"/>
        <v>2032</v>
      </c>
      <c r="U20" s="21">
        <f t="shared" si="1"/>
        <v>2033</v>
      </c>
      <c r="V20" s="21">
        <f t="shared" si="1"/>
        <v>2034</v>
      </c>
      <c r="W20" s="21">
        <f t="shared" si="1"/>
        <v>2035</v>
      </c>
      <c r="X20" s="21">
        <f t="shared" si="1"/>
        <v>2036</v>
      </c>
      <c r="Y20" s="21">
        <f t="shared" si="1"/>
        <v>2037</v>
      </c>
      <c r="Z20" s="22"/>
      <c r="AA20" s="22"/>
    </row>
    <row r="21" spans="1:29" ht="14.25">
      <c r="A21" s="23">
        <v>0</v>
      </c>
      <c r="B21" s="24" t="s">
        <v>12</v>
      </c>
      <c r="C21" s="24">
        <v>1</v>
      </c>
      <c r="D21" s="24">
        <v>2</v>
      </c>
      <c r="E21" s="24">
        <v>3</v>
      </c>
      <c r="F21" s="24">
        <v>4</v>
      </c>
      <c r="G21" s="24">
        <f t="shared" si="0"/>
        <v>5</v>
      </c>
      <c r="H21" s="24">
        <f t="shared" si="0"/>
        <v>6</v>
      </c>
      <c r="I21" s="24">
        <f t="shared" si="0"/>
        <v>7</v>
      </c>
      <c r="J21" s="24">
        <f t="shared" si="0"/>
        <v>8</v>
      </c>
      <c r="K21" s="24">
        <f t="shared" si="0"/>
        <v>9</v>
      </c>
      <c r="L21" s="24">
        <f t="shared" si="0"/>
        <v>10</v>
      </c>
      <c r="N21" s="25">
        <f>L21+1</f>
        <v>11</v>
      </c>
      <c r="O21" s="25">
        <f t="shared" si="1"/>
        <v>12</v>
      </c>
      <c r="P21" s="25">
        <f t="shared" si="1"/>
        <v>13</v>
      </c>
      <c r="Q21" s="25">
        <f t="shared" si="1"/>
        <v>14</v>
      </c>
      <c r="R21" s="25">
        <f t="shared" si="1"/>
        <v>15</v>
      </c>
      <c r="S21" s="25">
        <f t="shared" si="1"/>
        <v>16</v>
      </c>
      <c r="T21" s="25">
        <f t="shared" si="1"/>
        <v>17</v>
      </c>
      <c r="U21" s="25">
        <f t="shared" si="1"/>
        <v>18</v>
      </c>
      <c r="V21" s="25">
        <f t="shared" si="1"/>
        <v>19</v>
      </c>
      <c r="W21" s="25">
        <f t="shared" si="1"/>
        <v>20</v>
      </c>
      <c r="X21" s="25">
        <f t="shared" si="1"/>
        <v>21</v>
      </c>
      <c r="Y21" s="25">
        <f t="shared" si="1"/>
        <v>22</v>
      </c>
      <c r="Z21" s="22"/>
      <c r="AA21" s="22"/>
    </row>
    <row r="22" spans="1:29" ht="14.25">
      <c r="A22" s="23">
        <v>1</v>
      </c>
      <c r="B22" s="26" t="s">
        <v>13</v>
      </c>
      <c r="C22" s="27">
        <f>'[1]grad indatorare'!C19/1000</f>
        <v>22264.60946</v>
      </c>
      <c r="D22" s="27">
        <f>'[1]grad indatorare'!D19/1000</f>
        <v>22155.415079999999</v>
      </c>
      <c r="E22" s="27">
        <f>'[1]grad indatorare'!E19/1000</f>
        <v>28203.5</v>
      </c>
      <c r="F22" s="27">
        <f>SUM(C22:E22)/3</f>
        <v>24207.841513333333</v>
      </c>
      <c r="G22" s="27">
        <f t="shared" ref="G22:L22" si="2">F22</f>
        <v>24207.841513333333</v>
      </c>
      <c r="H22" s="27">
        <f t="shared" si="2"/>
        <v>24207.841513333333</v>
      </c>
      <c r="I22" s="27">
        <f t="shared" si="2"/>
        <v>24207.841513333333</v>
      </c>
      <c r="J22" s="27">
        <f t="shared" si="2"/>
        <v>24207.841513333333</v>
      </c>
      <c r="K22" s="27">
        <f t="shared" si="2"/>
        <v>24207.841513333333</v>
      </c>
      <c r="L22" s="27">
        <f t="shared" si="2"/>
        <v>24207.841513333333</v>
      </c>
      <c r="N22" s="28">
        <f t="shared" ref="N22:Y22" si="3">SUM($C$22:$E$22)/3</f>
        <v>24207.841513333333</v>
      </c>
      <c r="O22" s="28">
        <f t="shared" si="3"/>
        <v>24207.841513333333</v>
      </c>
      <c r="P22" s="28">
        <f t="shared" si="3"/>
        <v>24207.841513333333</v>
      </c>
      <c r="Q22" s="28">
        <f t="shared" si="3"/>
        <v>24207.841513333333</v>
      </c>
      <c r="R22" s="28">
        <f t="shared" si="3"/>
        <v>24207.841513333333</v>
      </c>
      <c r="S22" s="28">
        <f t="shared" si="3"/>
        <v>24207.841513333333</v>
      </c>
      <c r="T22" s="28">
        <f t="shared" si="3"/>
        <v>24207.841513333333</v>
      </c>
      <c r="U22" s="28">
        <f t="shared" si="3"/>
        <v>24207.841513333333</v>
      </c>
      <c r="V22" s="28">
        <f t="shared" si="3"/>
        <v>24207.841513333333</v>
      </c>
      <c r="W22" s="28">
        <f t="shared" si="3"/>
        <v>24207.841513333333</v>
      </c>
      <c r="X22" s="28">
        <f t="shared" si="3"/>
        <v>24207.841513333333</v>
      </c>
      <c r="Y22" s="28">
        <f t="shared" si="3"/>
        <v>24207.841513333333</v>
      </c>
      <c r="Z22" s="29"/>
      <c r="AA22" s="29"/>
    </row>
    <row r="23" spans="1:29" ht="28.5">
      <c r="A23" s="23">
        <v>2</v>
      </c>
      <c r="B23" s="30" t="s">
        <v>14</v>
      </c>
      <c r="C23" s="27">
        <f t="shared" ref="C23:L23" si="4">C22*0.3</f>
        <v>6679.3828379999995</v>
      </c>
      <c r="D23" s="27">
        <f t="shared" si="4"/>
        <v>6646.6245239999998</v>
      </c>
      <c r="E23" s="27">
        <f t="shared" si="4"/>
        <v>8461.0499999999993</v>
      </c>
      <c r="F23" s="27">
        <f t="shared" si="4"/>
        <v>7262.3524539999999</v>
      </c>
      <c r="G23" s="27">
        <f t="shared" si="4"/>
        <v>7262.3524539999999</v>
      </c>
      <c r="H23" s="27">
        <f t="shared" si="4"/>
        <v>7262.3524539999999</v>
      </c>
      <c r="I23" s="27">
        <f t="shared" si="4"/>
        <v>7262.3524539999999</v>
      </c>
      <c r="J23" s="27">
        <f t="shared" si="4"/>
        <v>7262.3524539999999</v>
      </c>
      <c r="K23" s="27">
        <f t="shared" si="4"/>
        <v>7262.3524539999999</v>
      </c>
      <c r="L23" s="27">
        <f t="shared" si="4"/>
        <v>7262.3524539999999</v>
      </c>
      <c r="N23" s="28">
        <f t="shared" ref="N23:Y23" si="5">N22*0.3</f>
        <v>7262.3524539999999</v>
      </c>
      <c r="O23" s="28">
        <f t="shared" si="5"/>
        <v>7262.3524539999999</v>
      </c>
      <c r="P23" s="28">
        <f t="shared" si="5"/>
        <v>7262.3524539999999</v>
      </c>
      <c r="Q23" s="28">
        <f t="shared" si="5"/>
        <v>7262.3524539999999</v>
      </c>
      <c r="R23" s="28">
        <f t="shared" si="5"/>
        <v>7262.3524539999999</v>
      </c>
      <c r="S23" s="28">
        <f t="shared" si="5"/>
        <v>7262.3524539999999</v>
      </c>
      <c r="T23" s="28">
        <f t="shared" si="5"/>
        <v>7262.3524539999999</v>
      </c>
      <c r="U23" s="28">
        <f t="shared" si="5"/>
        <v>7262.3524539999999</v>
      </c>
      <c r="V23" s="28">
        <f t="shared" si="5"/>
        <v>7262.3524539999999</v>
      </c>
      <c r="W23" s="28">
        <f t="shared" si="5"/>
        <v>7262.3524539999999</v>
      </c>
      <c r="X23" s="28">
        <f t="shared" si="5"/>
        <v>7262.3524539999999</v>
      </c>
      <c r="Y23" s="28">
        <f t="shared" si="5"/>
        <v>7262.3524539999999</v>
      </c>
      <c r="Z23" s="22"/>
      <c r="AA23" s="22"/>
    </row>
    <row r="24" spans="1:29" ht="28.5">
      <c r="A24" s="23">
        <v>3</v>
      </c>
      <c r="B24" s="30" t="s">
        <v>15</v>
      </c>
      <c r="C24" s="27"/>
      <c r="D24" s="27"/>
      <c r="E24" s="27"/>
      <c r="F24" s="27">
        <f t="shared" ref="F24:L24" si="6">SUM(F25:F27)</f>
        <v>5237.2768338002488</v>
      </c>
      <c r="G24" s="27">
        <f t="shared" si="6"/>
        <v>6188.0194829432248</v>
      </c>
      <c r="H24" s="27">
        <f t="shared" si="6"/>
        <v>6033.6747558719535</v>
      </c>
      <c r="I24" s="27">
        <f t="shared" si="6"/>
        <v>6219.475340631001</v>
      </c>
      <c r="J24" s="27">
        <f t="shared" si="6"/>
        <v>5461.07027963576</v>
      </c>
      <c r="K24" s="27">
        <f t="shared" si="6"/>
        <v>5239.2755535233755</v>
      </c>
      <c r="L24" s="27">
        <f t="shared" si="6"/>
        <v>3972.7955192063546</v>
      </c>
      <c r="N24" s="28">
        <f t="shared" ref="N24:Y24" si="7">SUM(N25:N27)</f>
        <v>2909.1732492572642</v>
      </c>
      <c r="O24" s="28">
        <f t="shared" si="7"/>
        <v>2591.5893262884961</v>
      </c>
      <c r="P24" s="28">
        <f t="shared" si="7"/>
        <v>2283.3569050279111</v>
      </c>
      <c r="Q24" s="28">
        <f t="shared" si="7"/>
        <v>2188.7741475011771</v>
      </c>
      <c r="R24" s="28">
        <f t="shared" si="7"/>
        <v>1879.072093140267</v>
      </c>
      <c r="S24" s="28">
        <f t="shared" si="7"/>
        <v>501.82683798525954</v>
      </c>
      <c r="T24" s="28">
        <f t="shared" si="7"/>
        <v>0</v>
      </c>
      <c r="U24" s="28">
        <f t="shared" si="7"/>
        <v>0</v>
      </c>
      <c r="V24" s="28">
        <f t="shared" si="7"/>
        <v>50705.3803248123</v>
      </c>
      <c r="W24" s="28">
        <f t="shared" si="7"/>
        <v>0</v>
      </c>
      <c r="X24" s="28" t="e">
        <f t="shared" si="7"/>
        <v>#REF!</v>
      </c>
      <c r="Y24" s="28">
        <f t="shared" si="7"/>
        <v>0</v>
      </c>
      <c r="Z24" s="31"/>
    </row>
    <row r="25" spans="1:29" ht="14.25">
      <c r="A25" s="23">
        <v>4</v>
      </c>
      <c r="B25" s="30" t="s">
        <v>16</v>
      </c>
      <c r="C25" s="27"/>
      <c r="D25" s="27"/>
      <c r="E25" s="27"/>
      <c r="F25" s="27">
        <f>[1]centralizator!D42</f>
        <v>3914.0990870531909</v>
      </c>
      <c r="G25" s="27">
        <f>[1]centralizator!E42</f>
        <v>4825.5350870531911</v>
      </c>
      <c r="H25" s="27">
        <f>[1]centralizator!F42</f>
        <v>4631.3343203865243</v>
      </c>
      <c r="I25" s="27">
        <f>[1]centralizator!G42</f>
        <v>5008.2320870531912</v>
      </c>
      <c r="J25" s="27">
        <f>[1]centralizator!H42</f>
        <v>4474.4306870531909</v>
      </c>
      <c r="K25" s="27">
        <f>[1]centralizator!I42</f>
        <v>4463.3266870531907</v>
      </c>
      <c r="L25" s="27">
        <f>[1]centralizator!J42</f>
        <v>3397.3276670531914</v>
      </c>
      <c r="N25" s="28">
        <f>[1]centralizator!K42</f>
        <v>2452.9286470531911</v>
      </c>
      <c r="O25" s="28">
        <f>[1]centralizator!L42</f>
        <v>2239.5888054451912</v>
      </c>
      <c r="P25" s="28">
        <f>[1]centralizator!M42</f>
        <v>2026.0501150531913</v>
      </c>
      <c r="Q25" s="28">
        <f>[1]centralizator!N42</f>
        <v>2026.0501150531913</v>
      </c>
      <c r="R25" s="28">
        <f>[1]centralizator!O42</f>
        <v>1809.4156844148933</v>
      </c>
      <c r="S25" s="28">
        <f>[1]centralizator!P42</f>
        <v>494.67116291666673</v>
      </c>
      <c r="T25" s="28">
        <f>[1]centralizator!Q42</f>
        <v>0</v>
      </c>
      <c r="U25" s="28">
        <f>[1]centralizator!R42</f>
        <v>0</v>
      </c>
      <c r="V25" s="28">
        <f>[1]centralizator!U42</f>
        <v>41762.990152642007</v>
      </c>
      <c r="W25" s="28">
        <f>[1]centralizator!T42</f>
        <v>0</v>
      </c>
      <c r="X25" s="28" t="e">
        <f>[1]centralizator!#REF!</f>
        <v>#REF!</v>
      </c>
      <c r="Y25" s="28">
        <f>[1]centralizator!V42</f>
        <v>0</v>
      </c>
      <c r="Z25" s="31"/>
    </row>
    <row r="26" spans="1:29" ht="14.25">
      <c r="A26" s="23">
        <v>5</v>
      </c>
      <c r="B26" s="30" t="s">
        <v>17</v>
      </c>
      <c r="C26" s="27"/>
      <c r="D26" s="27"/>
      <c r="E26" s="27"/>
      <c r="F26" s="27">
        <f>[1]centralizator!D43</f>
        <v>1318.2018267470578</v>
      </c>
      <c r="G26" s="27">
        <f>[1]centralizator!E43</f>
        <v>1362.484395890034</v>
      </c>
      <c r="H26" s="27">
        <f>[1]centralizator!F43</f>
        <v>1402.3404354854292</v>
      </c>
      <c r="I26" s="27">
        <f>[1]centralizator!G43</f>
        <v>1211.2432535778096</v>
      </c>
      <c r="J26" s="27">
        <f>[1]centralizator!H43</f>
        <v>986.63959258256921</v>
      </c>
      <c r="K26" s="27">
        <f>[1]centralizator!I43</f>
        <v>775.94886647018438</v>
      </c>
      <c r="L26" s="27">
        <f>[1]centralizator!J43</f>
        <v>575.46785215316345</v>
      </c>
      <c r="N26" s="28">
        <f>[1]centralizator!K43</f>
        <v>456.24460220407298</v>
      </c>
      <c r="O26" s="28">
        <f>[1]centralizator!L43</f>
        <v>352.00052084330491</v>
      </c>
      <c r="P26" s="28">
        <f>[1]centralizator!M43</f>
        <v>257.30678997471983</v>
      </c>
      <c r="Q26" s="28">
        <f>[1]centralizator!N43</f>
        <v>162.72403244798559</v>
      </c>
      <c r="R26" s="28">
        <f>[1]centralizator!O43</f>
        <v>69.656408725373609</v>
      </c>
      <c r="S26" s="28">
        <f>[1]centralizator!P43</f>
        <v>7.1556750685927977</v>
      </c>
      <c r="T26" s="28">
        <f>[1]centralizator!Q43</f>
        <v>0</v>
      </c>
      <c r="U26" s="28">
        <f>[1]centralizator!R43</f>
        <v>0</v>
      </c>
      <c r="V26" s="28">
        <f>[1]centralizator!U43</f>
        <v>8937.4142521702961</v>
      </c>
      <c r="W26" s="28">
        <f>[1]centralizator!T43</f>
        <v>0</v>
      </c>
      <c r="X26" s="28" t="e">
        <f>[1]centralizator!#REF!</f>
        <v>#REF!</v>
      </c>
      <c r="Y26" s="28">
        <f>[1]centralizator!V43</f>
        <v>0</v>
      </c>
      <c r="Z26" s="31"/>
    </row>
    <row r="27" spans="1:29" ht="14.25">
      <c r="A27" s="23">
        <v>6</v>
      </c>
      <c r="B27" s="30" t="s">
        <v>18</v>
      </c>
      <c r="C27" s="27"/>
      <c r="D27" s="27"/>
      <c r="E27" s="27"/>
      <c r="F27" s="27">
        <f>[1]centralizator!D44</f>
        <v>4.9759200000000003</v>
      </c>
      <c r="G27" s="27">
        <f>[1]centralizator!E44</f>
        <v>0</v>
      </c>
      <c r="H27" s="27">
        <f>[1]centralizator!F44</f>
        <v>0</v>
      </c>
      <c r="I27" s="27">
        <f>[1]centralizator!G44</f>
        <v>0</v>
      </c>
      <c r="J27" s="27">
        <f>[1]centralizator!H44</f>
        <v>0</v>
      </c>
      <c r="K27" s="27">
        <f>[1]centralizator!I44</f>
        <v>0</v>
      </c>
      <c r="L27" s="27">
        <f>[1]centralizator!J44</f>
        <v>0</v>
      </c>
      <c r="N27" s="28">
        <f>[1]centralizator!K44</f>
        <v>0</v>
      </c>
      <c r="O27" s="28">
        <f>[1]centralizator!L44</f>
        <v>0</v>
      </c>
      <c r="P27" s="28">
        <f>[1]centralizator!M44</f>
        <v>0</v>
      </c>
      <c r="Q27" s="28">
        <f>[1]centralizator!N44</f>
        <v>0</v>
      </c>
      <c r="R27" s="28">
        <f>[1]centralizator!O44</f>
        <v>0</v>
      </c>
      <c r="S27" s="28">
        <f>[1]centralizator!P44</f>
        <v>0</v>
      </c>
      <c r="T27" s="28">
        <f>[1]centralizator!Q44</f>
        <v>0</v>
      </c>
      <c r="U27" s="28">
        <f>[1]centralizator!R44</f>
        <v>0</v>
      </c>
      <c r="V27" s="28">
        <f>[1]centralizator!U44</f>
        <v>4.9759200000000003</v>
      </c>
      <c r="W27" s="28">
        <f>[1]centralizator!T44</f>
        <v>0</v>
      </c>
      <c r="X27" s="28" t="e">
        <f>[1]centralizator!#REF!</f>
        <v>#REF!</v>
      </c>
      <c r="Y27" s="28">
        <f>[1]centralizator!V44</f>
        <v>0</v>
      </c>
      <c r="Z27" s="31"/>
    </row>
    <row r="28" spans="1:29" ht="42.75">
      <c r="A28" s="23">
        <v>7</v>
      </c>
      <c r="B28" s="30" t="s">
        <v>19</v>
      </c>
      <c r="C28" s="27"/>
      <c r="D28" s="27"/>
      <c r="E28" s="27"/>
      <c r="F28" s="32">
        <f t="shared" ref="F28:L28" si="8">F24/F22</f>
        <v>0.21634629551402307</v>
      </c>
      <c r="G28" s="32">
        <f t="shared" si="8"/>
        <v>0.25562045585662613</v>
      </c>
      <c r="H28" s="32">
        <f t="shared" si="8"/>
        <v>0.24924464052479409</v>
      </c>
      <c r="I28" s="32">
        <f t="shared" si="8"/>
        <v>0.25691986364027553</v>
      </c>
      <c r="J28" s="32">
        <f t="shared" si="8"/>
        <v>0.22559096302030401</v>
      </c>
      <c r="K28" s="32">
        <f t="shared" si="8"/>
        <v>0.216428860484635</v>
      </c>
      <c r="L28" s="32">
        <f t="shared" si="8"/>
        <v>0.16411192699762991</v>
      </c>
      <c r="N28" s="33">
        <f t="shared" ref="N28:Y28" si="9">N24/N22</f>
        <v>0.12017483044305842</v>
      </c>
      <c r="O28" s="33">
        <f t="shared" si="9"/>
        <v>0.10705577880048024</v>
      </c>
      <c r="P28" s="33">
        <f t="shared" si="9"/>
        <v>9.4323027675568299E-2</v>
      </c>
      <c r="Q28" s="33">
        <f t="shared" si="9"/>
        <v>9.0415915284955559E-2</v>
      </c>
      <c r="R28" s="33">
        <f t="shared" si="9"/>
        <v>7.7622455191029768E-2</v>
      </c>
      <c r="S28" s="33">
        <f t="shared" si="9"/>
        <v>2.072992908966545E-2</v>
      </c>
      <c r="T28" s="33">
        <f t="shared" si="9"/>
        <v>0</v>
      </c>
      <c r="U28" s="33">
        <f t="shared" si="9"/>
        <v>0</v>
      </c>
      <c r="V28" s="33">
        <f t="shared" si="9"/>
        <v>2.0945849425230456</v>
      </c>
      <c r="W28" s="33">
        <f t="shared" si="9"/>
        <v>0</v>
      </c>
      <c r="X28" s="33" t="e">
        <f t="shared" si="9"/>
        <v>#REF!</v>
      </c>
      <c r="Y28" s="33">
        <f t="shared" si="9"/>
        <v>0</v>
      </c>
    </row>
    <row r="29" spans="1:29" ht="14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9" ht="14.25" hidden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9" ht="12.75" customHeight="1">
      <c r="A31" s="36" t="s">
        <v>6</v>
      </c>
      <c r="B31" s="13" t="s">
        <v>7</v>
      </c>
      <c r="C31" s="37" t="s">
        <v>11</v>
      </c>
      <c r="D31" s="38"/>
      <c r="E31" s="38"/>
      <c r="F31" s="38"/>
      <c r="G31" s="38"/>
      <c r="H31" s="39"/>
      <c r="I31" s="40"/>
      <c r="J31" s="40"/>
      <c r="K31" s="40"/>
      <c r="L31" s="40"/>
      <c r="M31" s="40"/>
      <c r="N31" s="40"/>
      <c r="O31" s="40"/>
      <c r="P31" s="41"/>
    </row>
    <row r="32" spans="1:29" ht="14.25">
      <c r="A32" s="42"/>
      <c r="B32" s="13"/>
      <c r="C32" s="43"/>
      <c r="D32" s="44"/>
      <c r="E32" s="44"/>
      <c r="F32" s="44"/>
      <c r="G32" s="44"/>
      <c r="H32" s="45"/>
      <c r="I32" s="40"/>
      <c r="J32" s="40"/>
      <c r="K32" s="40"/>
      <c r="L32" s="40"/>
      <c r="M32" s="40"/>
      <c r="N32" s="40"/>
      <c r="O32" s="40"/>
      <c r="P32" s="46"/>
    </row>
    <row r="33" spans="1:16" ht="14.25">
      <c r="A33" s="42"/>
      <c r="B33" s="13"/>
      <c r="C33" s="47"/>
      <c r="D33" s="48"/>
      <c r="E33" s="48"/>
      <c r="F33" s="48"/>
      <c r="G33" s="48"/>
      <c r="H33" s="49"/>
      <c r="I33" s="40"/>
      <c r="J33" s="40"/>
      <c r="K33" s="40"/>
      <c r="L33" s="40"/>
      <c r="M33" s="40"/>
      <c r="N33" s="40"/>
      <c r="O33" s="40"/>
      <c r="P33" s="46"/>
    </row>
    <row r="34" spans="1:16" ht="14.25">
      <c r="A34" s="50"/>
      <c r="B34" s="13"/>
      <c r="C34" s="51">
        <f>L20+1</f>
        <v>2026</v>
      </c>
      <c r="D34" s="51">
        <f t="shared" ref="D34:H35" si="10">N20+1</f>
        <v>2027</v>
      </c>
      <c r="E34" s="52">
        <f t="shared" si="10"/>
        <v>2028</v>
      </c>
      <c r="F34" s="51">
        <f t="shared" si="10"/>
        <v>2029</v>
      </c>
      <c r="G34" s="51">
        <f t="shared" si="10"/>
        <v>2030</v>
      </c>
      <c r="H34" s="51">
        <f t="shared" si="10"/>
        <v>2031</v>
      </c>
      <c r="I34" s="53"/>
      <c r="J34" s="53"/>
      <c r="K34" s="54"/>
      <c r="L34" s="53"/>
      <c r="M34" s="53"/>
      <c r="N34" s="53"/>
      <c r="O34" s="55"/>
    </row>
    <row r="35" spans="1:16" ht="14.25">
      <c r="A35" s="23">
        <v>0</v>
      </c>
      <c r="B35" s="24" t="s">
        <v>12</v>
      </c>
      <c r="C35" s="51">
        <f>L21+1</f>
        <v>11</v>
      </c>
      <c r="D35" s="51">
        <f t="shared" si="10"/>
        <v>12</v>
      </c>
      <c r="E35" s="51">
        <f t="shared" si="10"/>
        <v>13</v>
      </c>
      <c r="F35" s="51">
        <f t="shared" si="10"/>
        <v>14</v>
      </c>
      <c r="G35" s="51">
        <f t="shared" si="10"/>
        <v>15</v>
      </c>
      <c r="H35" s="51">
        <f t="shared" si="10"/>
        <v>16</v>
      </c>
      <c r="I35" s="53"/>
      <c r="J35" s="53"/>
      <c r="K35" s="54"/>
      <c r="L35" s="53"/>
      <c r="M35" s="53"/>
      <c r="N35" s="53"/>
      <c r="O35" s="55"/>
    </row>
    <row r="36" spans="1:16" ht="14.25">
      <c r="A36" s="23">
        <v>1</v>
      </c>
      <c r="B36" s="26" t="s">
        <v>13</v>
      </c>
      <c r="C36" s="27">
        <f>L22</f>
        <v>24207.841513333333</v>
      </c>
      <c r="D36" s="27">
        <f t="shared" ref="D36:H37" si="11">N22</f>
        <v>24207.841513333333</v>
      </c>
      <c r="E36" s="27">
        <f t="shared" si="11"/>
        <v>24207.841513333333</v>
      </c>
      <c r="F36" s="27">
        <f t="shared" si="11"/>
        <v>24207.841513333333</v>
      </c>
      <c r="G36" s="27">
        <f t="shared" si="11"/>
        <v>24207.841513333333</v>
      </c>
      <c r="H36" s="27">
        <f t="shared" si="11"/>
        <v>24207.841513333333</v>
      </c>
      <c r="I36" s="56"/>
      <c r="J36" s="56"/>
      <c r="K36" s="56"/>
      <c r="L36" s="56"/>
      <c r="M36" s="56"/>
      <c r="N36" s="56"/>
      <c r="O36" s="55"/>
    </row>
    <row r="37" spans="1:16" ht="28.5">
      <c r="A37" s="23">
        <v>2</v>
      </c>
      <c r="B37" s="30" t="s">
        <v>14</v>
      </c>
      <c r="C37" s="27">
        <f>L23</f>
        <v>7262.3524539999999</v>
      </c>
      <c r="D37" s="27">
        <f t="shared" si="11"/>
        <v>7262.3524539999999</v>
      </c>
      <c r="E37" s="27">
        <f t="shared" si="11"/>
        <v>7262.3524539999999</v>
      </c>
      <c r="F37" s="27">
        <f t="shared" si="11"/>
        <v>7262.3524539999999</v>
      </c>
      <c r="G37" s="27">
        <f t="shared" si="11"/>
        <v>7262.3524539999999</v>
      </c>
      <c r="H37" s="27">
        <f t="shared" si="11"/>
        <v>7262.3524539999999</v>
      </c>
      <c r="I37" s="56"/>
      <c r="J37" s="56"/>
      <c r="K37" s="56"/>
      <c r="L37" s="56"/>
      <c r="M37" s="56"/>
      <c r="N37" s="56"/>
      <c r="O37" s="35"/>
    </row>
    <row r="38" spans="1:16" ht="28.5">
      <c r="A38" s="23">
        <v>3</v>
      </c>
      <c r="B38" s="30" t="s">
        <v>15</v>
      </c>
      <c r="C38" s="27">
        <f t="shared" ref="C38:H42" si="12">N24</f>
        <v>2909.1732492572642</v>
      </c>
      <c r="D38" s="27">
        <f t="shared" si="12"/>
        <v>2591.5893262884961</v>
      </c>
      <c r="E38" s="27">
        <f t="shared" si="12"/>
        <v>2283.3569050279111</v>
      </c>
      <c r="F38" s="27">
        <f t="shared" si="12"/>
        <v>2188.7741475011771</v>
      </c>
      <c r="G38" s="27">
        <f t="shared" si="12"/>
        <v>1879.072093140267</v>
      </c>
      <c r="H38" s="27">
        <f t="shared" si="12"/>
        <v>501.82683798525954</v>
      </c>
      <c r="I38" s="56"/>
      <c r="J38" s="56"/>
      <c r="K38" s="56"/>
      <c r="L38" s="56"/>
      <c r="M38" s="56"/>
      <c r="N38" s="56"/>
      <c r="O38" s="35"/>
    </row>
    <row r="39" spans="1:16" ht="14.25">
      <c r="A39" s="23">
        <v>4</v>
      </c>
      <c r="B39" s="30" t="s">
        <v>16</v>
      </c>
      <c r="C39" s="27">
        <f t="shared" si="12"/>
        <v>2452.9286470531911</v>
      </c>
      <c r="D39" s="27">
        <f t="shared" si="12"/>
        <v>2239.5888054451912</v>
      </c>
      <c r="E39" s="27">
        <f t="shared" si="12"/>
        <v>2026.0501150531913</v>
      </c>
      <c r="F39" s="27">
        <f t="shared" si="12"/>
        <v>2026.0501150531913</v>
      </c>
      <c r="G39" s="27">
        <f t="shared" si="12"/>
        <v>1809.4156844148933</v>
      </c>
      <c r="H39" s="27">
        <f t="shared" si="12"/>
        <v>494.67116291666673</v>
      </c>
      <c r="I39" s="56"/>
      <c r="J39" s="56"/>
      <c r="K39" s="56"/>
      <c r="L39" s="56"/>
      <c r="M39" s="56"/>
      <c r="N39" s="56"/>
      <c r="O39" s="35"/>
    </row>
    <row r="40" spans="1:16" ht="14.25">
      <c r="A40" s="23">
        <v>5</v>
      </c>
      <c r="B40" s="30" t="s">
        <v>17</v>
      </c>
      <c r="C40" s="27">
        <f t="shared" si="12"/>
        <v>456.24460220407298</v>
      </c>
      <c r="D40" s="27">
        <f t="shared" si="12"/>
        <v>352.00052084330491</v>
      </c>
      <c r="E40" s="27">
        <f t="shared" si="12"/>
        <v>257.30678997471983</v>
      </c>
      <c r="F40" s="27">
        <f t="shared" si="12"/>
        <v>162.72403244798559</v>
      </c>
      <c r="G40" s="27">
        <f t="shared" si="12"/>
        <v>69.656408725373609</v>
      </c>
      <c r="H40" s="27">
        <f t="shared" si="12"/>
        <v>7.1556750685927977</v>
      </c>
      <c r="I40" s="56"/>
      <c r="J40" s="56"/>
      <c r="K40" s="56"/>
      <c r="L40" s="56"/>
      <c r="M40" s="56"/>
      <c r="N40" s="56"/>
      <c r="O40" s="35"/>
    </row>
    <row r="41" spans="1:16" ht="14.25">
      <c r="A41" s="23">
        <v>6</v>
      </c>
      <c r="B41" s="30" t="s">
        <v>18</v>
      </c>
      <c r="C41" s="27">
        <f t="shared" si="12"/>
        <v>0</v>
      </c>
      <c r="D41" s="27">
        <f t="shared" si="12"/>
        <v>0</v>
      </c>
      <c r="E41" s="27">
        <f t="shared" si="12"/>
        <v>0</v>
      </c>
      <c r="F41" s="27">
        <f t="shared" si="12"/>
        <v>0</v>
      </c>
      <c r="G41" s="27">
        <f t="shared" si="12"/>
        <v>0</v>
      </c>
      <c r="H41" s="27">
        <f t="shared" si="12"/>
        <v>0</v>
      </c>
      <c r="I41" s="56"/>
      <c r="J41" s="56"/>
      <c r="K41" s="56"/>
      <c r="L41" s="56"/>
      <c r="M41" s="56"/>
      <c r="N41" s="56"/>
      <c r="O41" s="35"/>
    </row>
    <row r="42" spans="1:16" ht="42.75">
      <c r="A42" s="23">
        <v>7</v>
      </c>
      <c r="B42" s="30" t="s">
        <v>19</v>
      </c>
      <c r="C42" s="32">
        <f t="shared" si="12"/>
        <v>0.12017483044305842</v>
      </c>
      <c r="D42" s="32">
        <f t="shared" si="12"/>
        <v>0.10705577880048024</v>
      </c>
      <c r="E42" s="32">
        <f t="shared" si="12"/>
        <v>9.4323027675568299E-2</v>
      </c>
      <c r="F42" s="32">
        <f t="shared" si="12"/>
        <v>9.0415915284955559E-2</v>
      </c>
      <c r="G42" s="32">
        <f t="shared" si="12"/>
        <v>7.7622455191029768E-2</v>
      </c>
      <c r="H42" s="32">
        <f t="shared" si="12"/>
        <v>2.072992908966545E-2</v>
      </c>
      <c r="I42" s="57"/>
      <c r="J42" s="57"/>
      <c r="K42" s="57"/>
      <c r="L42" s="57"/>
      <c r="M42" s="57"/>
      <c r="N42" s="57"/>
      <c r="O42" s="35"/>
    </row>
    <row r="45" spans="1:16" ht="15">
      <c r="B45" s="58" t="s">
        <v>20</v>
      </c>
      <c r="C45" s="59"/>
      <c r="D45" s="60"/>
      <c r="E45" s="60"/>
      <c r="F45" s="60"/>
      <c r="G45" s="60"/>
      <c r="H45" s="61" t="s">
        <v>21</v>
      </c>
      <c r="I45" s="61"/>
      <c r="J45" s="61"/>
      <c r="K45" s="61"/>
      <c r="L45" s="61"/>
      <c r="M45" s="61"/>
      <c r="N45" s="62"/>
      <c r="O45" s="59"/>
    </row>
    <row r="46" spans="1:16" ht="15">
      <c r="B46" s="63" t="s">
        <v>22</v>
      </c>
      <c r="C46" s="59"/>
      <c r="D46" s="60"/>
      <c r="E46" s="60"/>
      <c r="F46" s="60"/>
      <c r="G46" s="62"/>
      <c r="H46" s="62"/>
      <c r="I46" s="62"/>
      <c r="J46" s="62"/>
      <c r="K46" s="58"/>
      <c r="L46" s="58"/>
      <c r="M46" s="58"/>
      <c r="N46" s="62"/>
      <c r="O46" s="59"/>
    </row>
    <row r="47" spans="1:16" ht="15">
      <c r="B47" s="58"/>
      <c r="C47" s="64"/>
      <c r="D47" s="61"/>
      <c r="E47" s="61"/>
      <c r="F47" s="61"/>
      <c r="G47" s="63"/>
      <c r="H47" s="61"/>
      <c r="I47" s="61"/>
      <c r="J47" s="61"/>
      <c r="K47" s="58"/>
      <c r="L47" s="58"/>
      <c r="M47" s="58"/>
      <c r="N47" s="63"/>
      <c r="O47" s="64"/>
    </row>
    <row r="48" spans="1:16" ht="15">
      <c r="B48" s="58" t="s">
        <v>23</v>
      </c>
      <c r="D48" s="61"/>
      <c r="E48" s="61"/>
      <c r="F48" s="61"/>
      <c r="G48" s="58"/>
      <c r="H48" s="61" t="s">
        <v>24</v>
      </c>
      <c r="I48" s="61"/>
      <c r="J48" s="58"/>
      <c r="K48" s="61"/>
      <c r="L48" s="61"/>
      <c r="M48" s="58"/>
      <c r="N48" s="58"/>
    </row>
  </sheetData>
  <mergeCells count="24">
    <mergeCell ref="D46:F46"/>
    <mergeCell ref="D47:F47"/>
    <mergeCell ref="H47:J47"/>
    <mergeCell ref="D48:F48"/>
    <mergeCell ref="H48:I48"/>
    <mergeCell ref="K48:L48"/>
    <mergeCell ref="A31:A34"/>
    <mergeCell ref="B31:B34"/>
    <mergeCell ref="C31:H33"/>
    <mergeCell ref="D45:G45"/>
    <mergeCell ref="H45:J45"/>
    <mergeCell ref="K45:M45"/>
    <mergeCell ref="A17:A20"/>
    <mergeCell ref="B17:B20"/>
    <mergeCell ref="C17:C20"/>
    <mergeCell ref="D17:D20"/>
    <mergeCell ref="E17:E20"/>
    <mergeCell ref="F17:M19"/>
    <mergeCell ref="D2:H3"/>
    <mergeCell ref="L3:M3"/>
    <mergeCell ref="E5:G6"/>
    <mergeCell ref="A12:O12"/>
    <mergeCell ref="A13:O13"/>
    <mergeCell ref="A14:M14"/>
  </mergeCells>
  <pageMargins left="0.5" right="0" top="0.59055118110236204" bottom="0.39370078740157499" header="0.511811023622047" footer="0.511811023622047"/>
  <pageSetup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2019-04-13T19:07:54Z</dcterms:created>
  <dcterms:modified xsi:type="dcterms:W3CDTF">2019-04-13T19:08:39Z</dcterms:modified>
</cp:coreProperties>
</file>