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IMPRUMUT NOU 2.2 mio r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hidden="1">{#N/A,#N/A,FALSE,"Fund-II"}</definedName>
    <definedName name="BMS_Tot_Cost">#REF!</definedName>
    <definedName name="bvb">#REF!</definedName>
    <definedName name="Capital_Expenditures___Culture___Sports">'[1]Module 6_Condensed Budget'!#REF!</definedName>
    <definedName name="Capital_Expenditures___Education">'[1]Module 6_Condensed Budget'!#REF!</definedName>
    <definedName name="Capital_Expenditures___General_Administration">'[1]Module 6_Condensed Budget'!#REF!</definedName>
    <definedName name="Capital_Expenditures___Health">'[1]Module 6_Condensed Budget'!#REF!</definedName>
    <definedName name="Capital_Expenditures___Other_Activities">'[1]Module 6_Condensed Budget'!#REF!</definedName>
    <definedName name="Capital_Expenditures___Public_Works___Housing">'[1]Module 6_Condensed Budget'!#REF!</definedName>
    <definedName name="Capital_Expenditures___Social_Assistance">'[1]Module 6_Condensed Budget'!#REF!</definedName>
    <definedName name="Capital_Expenditures___Transportation___Communication">'[1]Module 6_Condensed Budget'!#REF!</definedName>
    <definedName name="Capital_Expenditures__Other_Economic_Activities">'[1]Module 6_Condensed Budget'!#REF!</definedName>
    <definedName name="caragiale">#REF!</definedName>
    <definedName name="Change_in_Operating_Expenditures">'[1]Module 6_Condensed Budget'!#REF!</definedName>
    <definedName name="CO_II">#REF!</definedName>
    <definedName name="COIV">#REF!</definedName>
    <definedName name="COV">#REF!</definedName>
    <definedName name="credit" hidden="1">{"'Lennar U.S. Partners'!$A$1:$N$53"}</definedName>
    <definedName name="d">[2]Portfolio!$F$15</definedName>
    <definedName name="_xlnm.Database">#REF!</definedName>
    <definedName name="Deflator__Base_Year___1995">'[1]Module 6_Condensed Budget'!#REF!</definedName>
    <definedName name="Deflator__Base_Year___1997">'[1]Module 6_Condensed Budget'!#REF!</definedName>
    <definedName name="dff">#REF!</definedName>
    <definedName name="DisplaySelectedSheetsMacroButton">#REF!</definedName>
    <definedName name="dsa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>#REF!</definedName>
    <definedName name="ewq">#REF!</definedName>
    <definedName name="Excel_BuiltIn__FilterDatabase_13">#REF!</definedName>
    <definedName name="Excel_BuiltIn__FilterDatabase_17">'[3]Evolutie V_C 2003_2007 '!#REF!</definedName>
    <definedName name="Excel_BuiltIn_Database">#REF!</definedName>
    <definedName name="Extra">[4]ExtraScoli!$B$150</definedName>
    <definedName name="fds">#REF!</definedName>
    <definedName name="Ferrovial" hidden="1">{"'Lennar U.S. Partners'!$A$1:$N$53"}</definedName>
    <definedName name="FUND1">#REF!</definedName>
    <definedName name="FUND2">#REF!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[5]Inputs!$A$118:$L$125</definedName>
    <definedName name="Intlfive">[5]Inputs!$A$192:$J$212</definedName>
    <definedName name="Intlfour">[5]Inputs!$A$170:$J$185</definedName>
    <definedName name="Intlseven">[5]Inputs!$A$258:$J$289</definedName>
    <definedName name="Intlsix">[5]Inputs!$A$219:$J$250</definedName>
    <definedName name="Intlthree">[5]Inputs!$A$151:$L$163</definedName>
    <definedName name="Intltwo">[5]Inputs!$A$132:$L$144</definedName>
    <definedName name="INVESTORS">#REF!</definedName>
    <definedName name="Investors_892_C">#REF!</definedName>
    <definedName name="ITDNETDIST.Actual.ITD">#REF!</definedName>
    <definedName name="KUWAIT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aturity">[6]Params!$B$3</definedName>
    <definedName name="MSREF_II_892_INVESTORS_A__L.P.">#REF!</definedName>
    <definedName name="MSREF_II_892_INVESTORS_AB__L.P.">#REF!</definedName>
    <definedName name="MSREF_II_892_INVESTORS_B__L.P.">#REF!</definedName>
    <definedName name="msrefivTMTM">#REF!</definedName>
    <definedName name="msreiMTM">#REF!</definedName>
    <definedName name="MTMHeader">#REF!</definedName>
    <definedName name="NET_DSITR.ProForma.Year">#REF!</definedName>
    <definedName name="Net_Outstanding_Debt">'[1]Module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PrintManagerQuery">#REF!</definedName>
    <definedName name="PrintSelectedSheetsMacroButton">#REF!</definedName>
    <definedName name="Proceeds_from_the_sale_of_public_property">'[1]Module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hidden="1">{#N/A,#N/A,FALSE,"Fund-II"}</definedName>
    <definedName name="qw">#REF!</definedName>
    <definedName name="qwq">#REF!</definedName>
    <definedName name="radu">#REF!</definedName>
    <definedName name="Recurring_Surplus__Deficit">'[7]_Cash Flow_'!$C$36:$AM$36</definedName>
    <definedName name="RedFlag_1">#REF!</definedName>
    <definedName name="RedFlag_10">#REF!</definedName>
    <definedName name="RedFlag_111">#REF!</definedName>
    <definedName name="RedFlag_112">#REF!</definedName>
    <definedName name="RedFlag_113">#REF!</definedName>
    <definedName name="RedFlag_114">#REF!</definedName>
    <definedName name="RedFlag_115">#REF!</definedName>
    <definedName name="RedFlag_116">#REF!</definedName>
    <definedName name="RedFlag_117">#REF!</definedName>
    <definedName name="RedFlag_118">#REF!</definedName>
    <definedName name="RedFlag_119">#REF!</definedName>
    <definedName name="RedFlag_120">#REF!</definedName>
    <definedName name="RedFlag_121">#REF!</definedName>
    <definedName name="RedFlag_122">#REF!</definedName>
    <definedName name="RedFlag_123">#REF!</definedName>
    <definedName name="RedFlag_124">#REF!</definedName>
    <definedName name="RedFlag_125">#REF!</definedName>
    <definedName name="RedFlag_126">#REF!</definedName>
    <definedName name="RedFlag_127">#REF!</definedName>
    <definedName name="RedFlag_128">#REF!</definedName>
    <definedName name="RedFlag_129">#REF!</definedName>
    <definedName name="RedFlag_130">#REF!</definedName>
    <definedName name="RedFlag_131">#REF!</definedName>
    <definedName name="RedFlag_132">#REF!</definedName>
    <definedName name="RedFlag_133">#REF!</definedName>
    <definedName name="RedFlag_134">#REF!</definedName>
    <definedName name="RedFlag_135">#REF!</definedName>
    <definedName name="RedFlag_136">#REF!</definedName>
    <definedName name="RedFlag_137">#REF!</definedName>
    <definedName name="RedFlag_138">#REF!</definedName>
    <definedName name="RedFlag_139">#REF!</definedName>
    <definedName name="RedFlag_14">#REF!</definedName>
    <definedName name="RedFlag_140">#REF!</definedName>
    <definedName name="RedFlag_141">#REF!</definedName>
    <definedName name="RedFlag_142">#REF!</definedName>
    <definedName name="RedFlag_143">#REF!</definedName>
    <definedName name="RedFlag_144">#REF!</definedName>
    <definedName name="RedFlag_145">#REF!</definedName>
    <definedName name="RedFlag_146">#REF!</definedName>
    <definedName name="RedFlag_147">#REF!</definedName>
    <definedName name="RedFlag_148">#REF!</definedName>
    <definedName name="RedFlag_15">#REF!</definedName>
    <definedName name="RedFlag_16">#REF!</definedName>
    <definedName name="RedFlag_17">#REF!</definedName>
    <definedName name="RedFlag_18">#REF!</definedName>
    <definedName name="RedFlag_185">#REF!</definedName>
    <definedName name="RedFlag_186">#REF!</definedName>
    <definedName name="RedFlag_187">#REF!</definedName>
    <definedName name="RedFlag_188">#REF!</definedName>
    <definedName name="RedFlag_189">#REF!</definedName>
    <definedName name="RedFlag_19">#REF!</definedName>
    <definedName name="RedFlag_190">#REF!</definedName>
    <definedName name="RedFlag_191">#REF!</definedName>
    <definedName name="RedFlag_192">#REF!</definedName>
    <definedName name="RedFlag_193">#REF!</definedName>
    <definedName name="RedFlag_194">#REF!</definedName>
    <definedName name="RedFlag_195">#REF!</definedName>
    <definedName name="RedFlag_196">#REF!</definedName>
    <definedName name="RedFlag_197">#REF!</definedName>
    <definedName name="RedFlag_198">#REF!</definedName>
    <definedName name="RedFlag_199">#REF!</definedName>
    <definedName name="RedFlag_2">#REF!</definedName>
    <definedName name="RedFlag_20">#REF!</definedName>
    <definedName name="RedFlag_200">#REF!</definedName>
    <definedName name="RedFlag_201">#REF!</definedName>
    <definedName name="RedFlag_202">#REF!</definedName>
    <definedName name="RedFlag_203">#REF!</definedName>
    <definedName name="RedFlag_21">#REF!</definedName>
    <definedName name="RedFlag_22">#REF!</definedName>
    <definedName name="RedFlag_23">#REF!</definedName>
    <definedName name="RedFlag_25">#REF!</definedName>
    <definedName name="RedFlag_26">#REF!</definedName>
    <definedName name="RedFlag_27">#REF!</definedName>
    <definedName name="RedFlag_28">#REF!</definedName>
    <definedName name="RedFlag_29">#REF!</definedName>
    <definedName name="RedFlag_30">#REF!</definedName>
    <definedName name="RedFlag_3011">#REF!</definedName>
    <definedName name="RedFlag_31">#REF!</definedName>
    <definedName name="RedFlag_32">#REF!</definedName>
    <definedName name="RedFlag_33">#REF!</definedName>
    <definedName name="RedFlag_34">#REF!</definedName>
    <definedName name="RedFlag_35">#REF!</definedName>
    <definedName name="RedFlag_36">#REF!</definedName>
    <definedName name="RedFlag_37">#REF!</definedName>
    <definedName name="RedFlag_38">#REF!</definedName>
    <definedName name="RedFlag_39">#REF!</definedName>
    <definedName name="RedFlag_40">#REF!</definedName>
    <definedName name="RedFlag_41">#REF!</definedName>
    <definedName name="RedFlag_42">#REF!</definedName>
    <definedName name="RedFlag_43">#REF!</definedName>
    <definedName name="RedFlag_49">#REF!</definedName>
    <definedName name="RedFlag_50">#REF!</definedName>
    <definedName name="RedFlag_51">#REF!</definedName>
    <definedName name="RedFlag_52">#REF!</definedName>
    <definedName name="RedFlag_53">#REF!</definedName>
    <definedName name="RedFlag_54">#REF!</definedName>
    <definedName name="RedFlag_56">#REF!</definedName>
    <definedName name="RedFlag_57">#REF!</definedName>
    <definedName name="RedFlag_58">#REF!</definedName>
    <definedName name="RedFlag_59">#REF!</definedName>
    <definedName name="RedFlag_60">#REF!</definedName>
    <definedName name="RedFlag_61">#REF!</definedName>
    <definedName name="RedFlag_62">#REF!</definedName>
    <definedName name="RedFlag_63">#REF!</definedName>
    <definedName name="RedFlag_64">#REF!</definedName>
    <definedName name="RedFlag_65">#REF!</definedName>
    <definedName name="RedFlag_66">#REF!</definedName>
    <definedName name="RedFlag_67">#REF!</definedName>
    <definedName name="RedFlag_68">#REF!</definedName>
    <definedName name="RedFlag_69">#REF!</definedName>
    <definedName name="RedFlag_70">#REF!</definedName>
    <definedName name="RedFlag_71">#REF!</definedName>
    <definedName name="RedFlag_72">#REF!</definedName>
    <definedName name="RedFlag_73">#REF!</definedName>
    <definedName name="RedFlag_74">#REF!</definedName>
    <definedName name="RedFlag_75">#REF!</definedName>
    <definedName name="RedFlag_76">#REF!</definedName>
    <definedName name="RedFlag_77">#REF!</definedName>
    <definedName name="RedFlag_78">#REF!</definedName>
    <definedName name="RedFlag_79">#REF!</definedName>
    <definedName name="RedFlag_80">#REF!</definedName>
    <definedName name="RedFlag_81">#REF!</definedName>
    <definedName name="RedFlag_82">#REF!</definedName>
    <definedName name="RedFlag_83">#REF!</definedName>
    <definedName name="RedFlag_84">#REF!</definedName>
    <definedName name="RedFlag_85">#REF!</definedName>
    <definedName name="RedFlag_86">#REF!</definedName>
    <definedName name="RedFlag_87">#REF!</definedName>
    <definedName name="RedFlag_88">#REF!</definedName>
    <definedName name="RedFlag_89">#REF!</definedName>
    <definedName name="RedFlag_90">#REF!</definedName>
    <definedName name="RedFlag_91">#REF!</definedName>
    <definedName name="RedFlag_92">#REF!</definedName>
    <definedName name="RedFlag_93">#REF!</definedName>
    <definedName name="RedFlag_94">#REF!</definedName>
    <definedName name="sda">#REF!</definedName>
    <definedName name="specMTM">#REF!</definedName>
    <definedName name="Spot">[8]Portfolio!$F$15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>#REF!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hidden="1">{#N/A,#N/A,FALSE,"Fund-II"}</definedName>
    <definedName name="Title">'[9]Fund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>#REF!</definedName>
    <definedName name="Total_Population">'[1]Module 6_Condensed Budget'!#REF!</definedName>
    <definedName name="Total_Print">'[10]ROLLUP _ Fund II'!$C$1:$L$17</definedName>
    <definedName name="Transp_CF">#REF!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coII._.I." hidden="1">{#N/A,#N/A,FALSE,"Fund-I"}</definedName>
    <definedName name="wrn.CoIV._.II." hidden="1">{#N/A,#N/A,FALSE,"Fund-II"}</definedName>
    <definedName name="wrn.Investors._.II." hidden="1">{#N/A,#N/A,FALSE,"Fund-II"}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F20" i="1" l="1"/>
  <c r="G20" i="1"/>
  <c r="F19" i="1"/>
  <c r="E20" i="1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C19" i="1"/>
  <c r="E137" i="1" l="1"/>
  <c r="G17" i="1"/>
  <c r="G16" i="1"/>
  <c r="E1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B13" i="1"/>
  <c r="B14" i="1" s="1"/>
  <c r="B15" i="1" s="1"/>
  <c r="B16" i="1" s="1"/>
  <c r="B17" i="1" s="1"/>
  <c r="B18" i="1" s="1"/>
  <c r="D5" i="1"/>
  <c r="D4" i="1" s="1"/>
  <c r="B19" i="1" l="1"/>
  <c r="F18" i="1"/>
  <c r="G18" i="1" s="1"/>
  <c r="G19" i="1" l="1"/>
  <c r="B20" i="1"/>
  <c r="B21" i="1" l="1"/>
  <c r="F21" i="1" l="1"/>
  <c r="G21" i="1" s="1"/>
  <c r="B22" i="1"/>
  <c r="F22" i="1" l="1"/>
  <c r="G22" i="1" s="1"/>
  <c r="B23" i="1"/>
  <c r="B24" i="1" l="1"/>
  <c r="F23" i="1"/>
  <c r="G23" i="1" s="1"/>
  <c r="B25" i="1" l="1"/>
  <c r="F24" i="1"/>
  <c r="G24" i="1" s="1"/>
  <c r="B26" i="1" l="1"/>
  <c r="F25" i="1"/>
  <c r="G25" i="1" s="1"/>
  <c r="B27" i="1" l="1"/>
  <c r="F26" i="1"/>
  <c r="G26" i="1" s="1"/>
  <c r="B28" i="1" l="1"/>
  <c r="F27" i="1"/>
  <c r="G27" i="1" s="1"/>
  <c r="F28" i="1" l="1"/>
  <c r="G28" i="1" s="1"/>
  <c r="B29" i="1"/>
  <c r="B30" i="1" l="1"/>
  <c r="F29" i="1"/>
  <c r="G29" i="1" s="1"/>
  <c r="B31" i="1" l="1"/>
  <c r="F30" i="1"/>
  <c r="G30" i="1" s="1"/>
  <c r="B32" i="1" l="1"/>
  <c r="F31" i="1"/>
  <c r="G31" i="1" s="1"/>
  <c r="B33" i="1" l="1"/>
  <c r="F32" i="1"/>
  <c r="G32" i="1" s="1"/>
  <c r="B34" i="1" l="1"/>
  <c r="F33" i="1"/>
  <c r="G33" i="1" s="1"/>
  <c r="F34" i="1" l="1"/>
  <c r="G34" i="1" s="1"/>
  <c r="B35" i="1"/>
  <c r="F35" i="1" l="1"/>
  <c r="G35" i="1" s="1"/>
  <c r="B36" i="1"/>
  <c r="F36" i="1" l="1"/>
  <c r="G36" i="1" s="1"/>
  <c r="B37" i="1"/>
  <c r="B38" i="1" l="1"/>
  <c r="F37" i="1"/>
  <c r="G37" i="1" s="1"/>
  <c r="B39" i="1" l="1"/>
  <c r="F38" i="1"/>
  <c r="G38" i="1" s="1"/>
  <c r="F39" i="1" l="1"/>
  <c r="G39" i="1" s="1"/>
  <c r="B40" i="1"/>
  <c r="F40" i="1" l="1"/>
  <c r="G40" i="1" s="1"/>
  <c r="B41" i="1"/>
  <c r="B42" i="1" l="1"/>
  <c r="F41" i="1"/>
  <c r="G41" i="1" s="1"/>
  <c r="B43" i="1" l="1"/>
  <c r="F42" i="1"/>
  <c r="G42" i="1" s="1"/>
  <c r="B44" i="1" l="1"/>
  <c r="F43" i="1"/>
  <c r="G43" i="1" s="1"/>
  <c r="F44" i="1" l="1"/>
  <c r="G44" i="1" s="1"/>
  <c r="B45" i="1"/>
  <c r="F45" i="1" l="1"/>
  <c r="G45" i="1" s="1"/>
  <c r="B46" i="1"/>
  <c r="B47" i="1" l="1"/>
  <c r="F46" i="1"/>
  <c r="G46" i="1" s="1"/>
  <c r="F47" i="1" l="1"/>
  <c r="G47" i="1" s="1"/>
  <c r="B48" i="1"/>
  <c r="B49" i="1" l="1"/>
  <c r="F48" i="1"/>
  <c r="G48" i="1" s="1"/>
  <c r="B50" i="1" l="1"/>
  <c r="F49" i="1"/>
  <c r="G49" i="1" s="1"/>
  <c r="F50" i="1" l="1"/>
  <c r="G50" i="1" s="1"/>
  <c r="B51" i="1"/>
  <c r="F51" i="1" l="1"/>
  <c r="G51" i="1" s="1"/>
  <c r="B52" i="1"/>
  <c r="B53" i="1" l="1"/>
  <c r="F52" i="1"/>
  <c r="G52" i="1" s="1"/>
  <c r="F53" i="1" l="1"/>
  <c r="G53" i="1" s="1"/>
  <c r="B54" i="1"/>
  <c r="F54" i="1" l="1"/>
  <c r="G54" i="1" s="1"/>
  <c r="B55" i="1"/>
  <c r="F55" i="1" l="1"/>
  <c r="G55" i="1" s="1"/>
  <c r="B56" i="1"/>
  <c r="B57" i="1" l="1"/>
  <c r="F56" i="1"/>
  <c r="G56" i="1" s="1"/>
  <c r="B58" i="1" l="1"/>
  <c r="F57" i="1"/>
  <c r="G57" i="1" s="1"/>
  <c r="F58" i="1" l="1"/>
  <c r="G58" i="1" s="1"/>
  <c r="B59" i="1"/>
  <c r="B60" i="1" l="1"/>
  <c r="F59" i="1"/>
  <c r="G59" i="1" s="1"/>
  <c r="B61" i="1" l="1"/>
  <c r="F60" i="1"/>
  <c r="G60" i="1" s="1"/>
  <c r="F61" i="1" l="1"/>
  <c r="G61" i="1" s="1"/>
  <c r="B62" i="1"/>
  <c r="F62" i="1" l="1"/>
  <c r="G62" i="1" s="1"/>
  <c r="B63" i="1"/>
  <c r="B64" i="1" l="1"/>
  <c r="F63" i="1"/>
  <c r="G63" i="1" s="1"/>
  <c r="F64" i="1" l="1"/>
  <c r="G64" i="1" s="1"/>
  <c r="B65" i="1"/>
  <c r="F65" i="1" l="1"/>
  <c r="G65" i="1" s="1"/>
  <c r="B66" i="1"/>
  <c r="B67" i="1" l="1"/>
  <c r="F66" i="1"/>
  <c r="G66" i="1" s="1"/>
  <c r="B68" i="1" l="1"/>
  <c r="F67" i="1"/>
  <c r="G67" i="1" s="1"/>
  <c r="F68" i="1" l="1"/>
  <c r="G68" i="1" s="1"/>
  <c r="B69" i="1"/>
  <c r="F69" i="1" l="1"/>
  <c r="G69" i="1" s="1"/>
  <c r="B70" i="1"/>
  <c r="B71" i="1" l="1"/>
  <c r="F70" i="1"/>
  <c r="G70" i="1" s="1"/>
  <c r="B72" i="1" l="1"/>
  <c r="F71" i="1"/>
  <c r="G71" i="1" s="1"/>
  <c r="B73" i="1" l="1"/>
  <c r="F72" i="1"/>
  <c r="G72" i="1" s="1"/>
  <c r="B74" i="1" l="1"/>
  <c r="F73" i="1"/>
  <c r="G73" i="1" s="1"/>
  <c r="F74" i="1" l="1"/>
  <c r="G74" i="1" s="1"/>
  <c r="B75" i="1"/>
  <c r="F75" i="1" l="1"/>
  <c r="G75" i="1" s="1"/>
  <c r="B76" i="1"/>
  <c r="B77" i="1" l="1"/>
  <c r="F76" i="1"/>
  <c r="G76" i="1" s="1"/>
  <c r="B78" i="1" l="1"/>
  <c r="F77" i="1"/>
  <c r="G77" i="1" s="1"/>
  <c r="F78" i="1" l="1"/>
  <c r="G78" i="1" s="1"/>
  <c r="B79" i="1"/>
  <c r="F79" i="1" l="1"/>
  <c r="G79" i="1" s="1"/>
  <c r="B80" i="1"/>
  <c r="B81" i="1" l="1"/>
  <c r="F80" i="1"/>
  <c r="G80" i="1" s="1"/>
  <c r="B82" i="1" l="1"/>
  <c r="F81" i="1"/>
  <c r="G81" i="1" s="1"/>
  <c r="F82" i="1" l="1"/>
  <c r="G82" i="1" s="1"/>
  <c r="B83" i="1"/>
  <c r="B84" i="1" l="1"/>
  <c r="F83" i="1"/>
  <c r="G83" i="1" s="1"/>
  <c r="F84" i="1" l="1"/>
  <c r="G84" i="1" s="1"/>
  <c r="B85" i="1"/>
  <c r="F85" i="1" l="1"/>
  <c r="G85" i="1" s="1"/>
  <c r="B86" i="1"/>
  <c r="B87" i="1" l="1"/>
  <c r="F86" i="1"/>
  <c r="G86" i="1" s="1"/>
  <c r="B88" i="1" l="1"/>
  <c r="F87" i="1"/>
  <c r="G87" i="1" s="1"/>
  <c r="F88" i="1" l="1"/>
  <c r="G88" i="1" s="1"/>
  <c r="B89" i="1"/>
  <c r="F89" i="1" l="1"/>
  <c r="G89" i="1" s="1"/>
  <c r="B90" i="1"/>
  <c r="B91" i="1" l="1"/>
  <c r="F90" i="1"/>
  <c r="G90" i="1" s="1"/>
  <c r="B92" i="1" l="1"/>
  <c r="F91" i="1"/>
  <c r="G91" i="1" s="1"/>
  <c r="F92" i="1" l="1"/>
  <c r="G92" i="1" s="1"/>
  <c r="B93" i="1"/>
  <c r="F93" i="1" l="1"/>
  <c r="G93" i="1" s="1"/>
  <c r="B94" i="1"/>
  <c r="B95" i="1" l="1"/>
  <c r="F94" i="1"/>
  <c r="G94" i="1" s="1"/>
  <c r="B96" i="1" l="1"/>
  <c r="F95" i="1"/>
  <c r="G95" i="1" s="1"/>
  <c r="B97" i="1" l="1"/>
  <c r="F96" i="1"/>
  <c r="G96" i="1" s="1"/>
  <c r="F97" i="1" l="1"/>
  <c r="G97" i="1" s="1"/>
  <c r="B98" i="1"/>
  <c r="F98" i="1" l="1"/>
  <c r="G98" i="1" s="1"/>
  <c r="B99" i="1"/>
  <c r="B100" i="1" l="1"/>
  <c r="F99" i="1"/>
  <c r="G99" i="1" s="1"/>
  <c r="B101" i="1" l="1"/>
  <c r="F100" i="1"/>
  <c r="G100" i="1" s="1"/>
  <c r="F101" i="1" l="1"/>
  <c r="G101" i="1" s="1"/>
  <c r="B102" i="1"/>
  <c r="F102" i="1" l="1"/>
  <c r="G102" i="1" s="1"/>
  <c r="B103" i="1"/>
  <c r="B104" i="1" l="1"/>
  <c r="F103" i="1"/>
  <c r="G103" i="1" s="1"/>
  <c r="B105" i="1" l="1"/>
  <c r="F104" i="1"/>
  <c r="G104" i="1" s="1"/>
  <c r="F105" i="1" l="1"/>
  <c r="G105" i="1" s="1"/>
  <c r="B106" i="1"/>
  <c r="F106" i="1" l="1"/>
  <c r="G106" i="1" s="1"/>
  <c r="B107" i="1"/>
  <c r="B108" i="1" l="1"/>
  <c r="F107" i="1"/>
  <c r="G107" i="1" s="1"/>
  <c r="F108" i="1" l="1"/>
  <c r="G108" i="1" s="1"/>
  <c r="B109" i="1"/>
  <c r="B110" i="1" l="1"/>
  <c r="F109" i="1"/>
  <c r="G109" i="1" s="1"/>
  <c r="B111" i="1" l="1"/>
  <c r="F110" i="1"/>
  <c r="G110" i="1" s="1"/>
  <c r="F111" i="1" l="1"/>
  <c r="G111" i="1" s="1"/>
  <c r="B112" i="1"/>
  <c r="F112" i="1" l="1"/>
  <c r="G112" i="1" s="1"/>
  <c r="B113" i="1"/>
  <c r="B114" i="1" l="1"/>
  <c r="F113" i="1"/>
  <c r="G113" i="1" s="1"/>
  <c r="B115" i="1" l="1"/>
  <c r="F114" i="1"/>
  <c r="G114" i="1" s="1"/>
  <c r="F115" i="1" l="1"/>
  <c r="G115" i="1" s="1"/>
  <c r="B116" i="1"/>
  <c r="F116" i="1" l="1"/>
  <c r="G116" i="1" s="1"/>
  <c r="B117" i="1"/>
  <c r="B118" i="1" l="1"/>
  <c r="F117" i="1"/>
  <c r="G117" i="1" s="1"/>
  <c r="B119" i="1" l="1"/>
  <c r="F118" i="1"/>
  <c r="G118" i="1" s="1"/>
  <c r="B120" i="1" l="1"/>
  <c r="F119" i="1"/>
  <c r="G119" i="1" s="1"/>
  <c r="B121" i="1" l="1"/>
  <c r="F120" i="1"/>
  <c r="G120" i="1" s="1"/>
  <c r="F121" i="1" l="1"/>
  <c r="G121" i="1" s="1"/>
  <c r="B122" i="1"/>
  <c r="F122" i="1" l="1"/>
  <c r="G122" i="1" s="1"/>
  <c r="B123" i="1"/>
  <c r="B124" i="1" l="1"/>
  <c r="F123" i="1"/>
  <c r="G123" i="1" s="1"/>
  <c r="B125" i="1" l="1"/>
  <c r="F124" i="1"/>
  <c r="G124" i="1" s="1"/>
  <c r="F125" i="1" l="1"/>
  <c r="G125" i="1" s="1"/>
  <c r="B126" i="1"/>
  <c r="F126" i="1" l="1"/>
  <c r="G126" i="1" s="1"/>
  <c r="B127" i="1"/>
  <c r="B128" i="1" l="1"/>
  <c r="F127" i="1"/>
  <c r="G127" i="1" s="1"/>
  <c r="B129" i="1" l="1"/>
  <c r="F128" i="1"/>
  <c r="G128" i="1" s="1"/>
  <c r="F129" i="1" l="1"/>
  <c r="G129" i="1" s="1"/>
  <c r="B130" i="1"/>
  <c r="F130" i="1" l="1"/>
  <c r="G130" i="1" s="1"/>
  <c r="B131" i="1"/>
  <c r="F131" i="1" l="1"/>
  <c r="G131" i="1" s="1"/>
  <c r="B132" i="1"/>
  <c r="F132" i="1" l="1"/>
  <c r="G132" i="1" s="1"/>
  <c r="B133" i="1"/>
  <c r="B134" i="1" l="1"/>
  <c r="F133" i="1"/>
  <c r="G133" i="1" s="1"/>
  <c r="B135" i="1" l="1"/>
  <c r="F134" i="1"/>
  <c r="G134" i="1" s="1"/>
  <c r="F135" i="1" l="1"/>
  <c r="G135" i="1" s="1"/>
  <c r="B136" i="1"/>
  <c r="F136" i="1" l="1"/>
  <c r="G136" i="1" s="1"/>
  <c r="C141" i="1" l="1"/>
  <c r="C145" i="1" s="1"/>
  <c r="G137" i="1" l="1"/>
  <c r="F137" i="1" l="1"/>
</calcChain>
</file>

<file path=xl/sharedStrings.xml><?xml version="1.0" encoding="utf-8"?>
<sst xmlns="http://schemas.openxmlformats.org/spreadsheetml/2006/main" count="20" uniqueCount="16">
  <si>
    <t>Valoare imprumut</t>
  </si>
  <si>
    <t>Dobanda</t>
  </si>
  <si>
    <t>Marja</t>
  </si>
  <si>
    <t>Robor publicat la 09.04.2019</t>
  </si>
  <si>
    <t>Sold credit</t>
  </si>
  <si>
    <t>Rambursare principal</t>
  </si>
  <si>
    <t>Total</t>
  </si>
  <si>
    <t>Data</t>
  </si>
  <si>
    <t>6=4+5</t>
  </si>
  <si>
    <t>Grafic estimativ de utilizare si rambursare imprumut</t>
  </si>
  <si>
    <t xml:space="preserve">Trageri </t>
  </si>
  <si>
    <t>Comisioane</t>
  </si>
  <si>
    <t>Principal</t>
  </si>
  <si>
    <t>Dobanzi</t>
  </si>
  <si>
    <t>Robor 3 luni publicat  la data de 09.04.2019</t>
  </si>
  <si>
    <t>Data estimativa semnare contract: 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</si>
</sst>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-409]d\-mmm\-yy;@"/>
    <numFmt numFmtId="166" formatCode="_-* #,##0.00\ _l_e_i_-;\-* #,##0.00\ _l_e_i_-;_-* &quot;-&quot;??\ _l_e_i_-;_-@_-"/>
    <numFmt numFmtId="167" formatCode="&quot;? &quot;#,##0_);[Red]&quot;(? &quot;#,##0\)"/>
    <numFmt numFmtId="168" formatCode="&quot;\ &quot;#,##0_);[Red]&quot;(\ &quot;#,##0\)"/>
    <numFmt numFmtId="169" formatCode="&quot;£ &quot;#,##0_);[Red]&quot;(£ &quot;#,##0\)"/>
    <numFmt numFmtId="170" formatCode="&quot;$ &quot;#,##0_);&quot;($ &quot;#,##0\);\-_)"/>
    <numFmt numFmtId="171" formatCode="0%_);\(0%\);\-_)"/>
    <numFmt numFmtId="172" formatCode="#,##0_);\(#,##0\);\-_)"/>
    <numFmt numFmtId="173" formatCode="&quot;$ &quot;#,##0.0_);&quot;($ &quot;#,##0.0\);\-_)"/>
    <numFmt numFmtId="174" formatCode="0.0%_);\(0.0%\);\-_)"/>
    <numFmt numFmtId="175" formatCode="#,##0.0_);\(#,##0.0\);\-_)"/>
    <numFmt numFmtId="176" formatCode="&quot;$ &quot;#,##0.00_);&quot;($ &quot;#,##0.00\);\-_)"/>
    <numFmt numFmtId="177" formatCode="0.00%_);\(0.00%\);\-_)"/>
    <numFmt numFmtId="178" formatCode="#,##0.00_);\(#,##0.00\);\-_)"/>
    <numFmt numFmtId="179" formatCode="&quot;$ &quot;#,##0.000_);&quot;($ &quot;#,##0.000\);\-_)"/>
    <numFmt numFmtId="180" formatCode="0.000%_);\(0.000%\);\-_)"/>
    <numFmt numFmtId="181" formatCode="#,##0.000_);\(#,##0.000\);\-_)"/>
    <numFmt numFmtId="182" formatCode="d\-mmm\-yy_);d\-mmm\-yy_);&quot;&quot;"/>
    <numFmt numFmtId="183" formatCode="#,_);\(#,\);\-_)"/>
    <numFmt numFmtId="184" formatCode="#,##0_);\(#,##0\);&quot;- &quot;"/>
    <numFmt numFmtId="185" formatCode="&quot;•  &quot;@"/>
    <numFmt numFmtId="186" formatCode="0.000_)"/>
    <numFmt numFmtId="187" formatCode="#,##0.0_);\(#,##0.0\)"/>
    <numFmt numFmtId="188" formatCode="#,##0.00;\-#,##0.00"/>
    <numFmt numFmtId="189" formatCode="#,##0.000_);\(#,##0.000\)"/>
    <numFmt numFmtId="190" formatCode="_-* #,##0.00_-;\-* #,##0.00_-;_-* &quot;-&quot;??_-;_-@_-"/>
    <numFmt numFmtId="191" formatCode="&quot;$ &quot;#,##0.0_);&quot;($ &quot;#,##0.0\)"/>
    <numFmt numFmtId="192" formatCode="&quot;$ &quot;#,##0.00_);&quot;($ &quot;#,##0.00\)"/>
    <numFmt numFmtId="193" formatCode="&quot;$ &quot;#,##0.000_);&quot;($ &quot;#,##0.000\)"/>
    <numFmt numFmtId="194" formatCode="&quot;  &quot;_•&quot;–    &quot;@"/>
    <numFmt numFmtId="195" formatCode="mmmm\ d&quot;, &quot;yyyy_)"/>
    <numFmt numFmtId="196" formatCode="d\-mmm\-yy_)"/>
    <numFmt numFmtId="197" formatCode="m/d/yy_)"/>
    <numFmt numFmtId="198" formatCode="m/yy_)"/>
    <numFmt numFmtId="199" formatCode="mmm\-yy_)"/>
    <numFmt numFmtId="200" formatCode="_-[$€-2]\ * #,##0.00_-;\-[$€-2]\ * #,##0.00_-;_-[$€-2]\ * \-??_-"/>
    <numFmt numFmtId="201" formatCode="#\ ?/?_)"/>
    <numFmt numFmtId="202" formatCode=";;;"/>
    <numFmt numFmtId="203" formatCode="0.00_)"/>
    <numFmt numFmtId="204" formatCode="_(* #,##0_);_(* \(#,##0\);_(* &quot;-&quot;??_);_(@_)"/>
    <numFmt numFmtId="205" formatCode="0.0%_);\(0.0%\)"/>
    <numFmt numFmtId="206" formatCode="0.00%_);\(0.00%\)"/>
    <numFmt numFmtId="207" formatCode="0.000%_);\(0.000%\)"/>
    <numFmt numFmtId="208" formatCode="#,##0_);\(#,##0\);\-_);&quot;• &quot;@_)"/>
    <numFmt numFmtId="209" formatCode="#,##0_);\(#,##0\);\-_);&quot;– &quot;@"/>
    <numFmt numFmtId="210" formatCode="#,##0_);\(#,##0\);\-_);&quot;— &quot;@"/>
    <numFmt numFmtId="211" formatCode="#,##0\x_);\(#,##0&quot;x)&quot;"/>
    <numFmt numFmtId="212" formatCode="#,##0.0\x_);\(#,##0.0&quot;x)&quot;"/>
    <numFmt numFmtId="213" formatCode="#,##0.00\x_);\(#,##0.00&quot;x)&quot;"/>
    <numFmt numFmtId="214" formatCode="_(* #,##0_);_(* \(#,##0\);_(* \-_);_(@_)"/>
  </numFmts>
  <fonts count="35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  <font>
      <b/>
      <sz val="10"/>
      <name val="Times New Roman"/>
      <family val="1"/>
    </font>
    <font>
      <b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65">
    <xf numFmtId="164" fontId="0" fillId="2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2" borderId="0" applyBorder="0" applyAlignment="0" applyProtection="0"/>
    <xf numFmtId="168" fontId="2" fillId="2" borderId="0" applyBorder="0" applyAlignment="0" applyProtection="0"/>
    <xf numFmtId="169" fontId="2" fillId="2" borderId="0" applyBorder="0" applyAlignment="0" applyProtection="0"/>
    <xf numFmtId="168" fontId="2" fillId="2" borderId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170" fontId="2" fillId="2" borderId="0" applyBorder="0" applyAlignment="0" applyProtection="0"/>
    <xf numFmtId="171" fontId="2" fillId="2" borderId="0" applyBorder="0" applyAlignment="0" applyProtection="0"/>
    <xf numFmtId="172" fontId="2" fillId="2" borderId="0" applyBorder="0" applyAlignment="0" applyProtection="0"/>
    <xf numFmtId="173" fontId="2" fillId="2" borderId="0" applyBorder="0" applyAlignment="0" applyProtection="0"/>
    <xf numFmtId="174" fontId="2" fillId="2" borderId="0" applyBorder="0" applyAlignment="0" applyProtection="0"/>
    <xf numFmtId="175" fontId="2" fillId="2" borderId="0" applyBorder="0" applyAlignment="0" applyProtection="0"/>
    <xf numFmtId="176" fontId="2" fillId="2" borderId="0" applyBorder="0" applyAlignment="0" applyProtection="0"/>
    <xf numFmtId="177" fontId="2" fillId="2" borderId="0" applyBorder="0" applyAlignment="0" applyProtection="0"/>
    <xf numFmtId="178" fontId="2" fillId="2" borderId="0" applyBorder="0" applyAlignment="0" applyProtection="0"/>
    <xf numFmtId="179" fontId="2" fillId="2" borderId="0" applyBorder="0" applyAlignment="0" applyProtection="0"/>
    <xf numFmtId="180" fontId="2" fillId="2" borderId="0" applyBorder="0" applyAlignment="0" applyProtection="0"/>
    <xf numFmtId="181" fontId="2" fillId="2" borderId="0" applyBorder="0" applyAlignment="0" applyProtection="0"/>
    <xf numFmtId="182" fontId="2" fillId="2" borderId="0" applyBorder="0" applyAlignment="0" applyProtection="0"/>
    <xf numFmtId="183" fontId="2" fillId="2" borderId="0" applyBorder="0" applyAlignment="0" applyProtection="0"/>
    <xf numFmtId="184" fontId="2" fillId="2" borderId="0" applyBorder="0" applyAlignment="0"/>
    <xf numFmtId="164" fontId="6" fillId="2" borderId="1" applyAlignment="0" applyProtection="0"/>
    <xf numFmtId="185" fontId="2" fillId="2" borderId="0" applyBorder="0" applyAlignment="0" applyProtection="0"/>
    <xf numFmtId="0" fontId="7" fillId="23" borderId="0" applyNumberFormat="0" applyBorder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0" borderId="3" applyNumberFormat="0" applyFill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0" fontId="10" fillId="26" borderId="4" applyNumberFormat="0" applyAlignment="0" applyProtection="0"/>
    <xf numFmtId="186" fontId="11" fillId="0" borderId="0"/>
    <xf numFmtId="186" fontId="11" fillId="0" borderId="0"/>
    <xf numFmtId="186" fontId="11" fillId="0" borderId="0"/>
    <xf numFmtId="186" fontId="11" fillId="0" borderId="0"/>
    <xf numFmtId="186" fontId="11" fillId="0" borderId="0"/>
    <xf numFmtId="186" fontId="11" fillId="0" borderId="0"/>
    <xf numFmtId="186" fontId="11" fillId="0" borderId="0"/>
    <xf numFmtId="186" fontId="11" fillId="0" borderId="0"/>
    <xf numFmtId="187" fontId="2" fillId="2" borderId="0" applyBorder="0" applyAlignment="0" applyProtection="0"/>
    <xf numFmtId="188" fontId="2" fillId="2" borderId="0" applyBorder="0" applyAlignment="0" applyProtection="0"/>
    <xf numFmtId="189" fontId="2" fillId="2" borderId="0" applyBorder="0" applyAlignment="0" applyProtection="0"/>
    <xf numFmtId="0" fontId="12" fillId="2" borderId="0"/>
    <xf numFmtId="16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" fillId="2" borderId="0" applyBorder="0" applyAlignment="0" applyProtection="0"/>
    <xf numFmtId="192" fontId="2" fillId="2" borderId="0" applyBorder="0" applyAlignment="0" applyProtection="0"/>
    <xf numFmtId="193" fontId="2" fillId="2" borderId="0" applyBorder="0" applyAlignment="0" applyProtection="0"/>
    <xf numFmtId="194" fontId="2" fillId="2" borderId="0" applyBorder="0" applyAlignment="0" applyProtection="0"/>
    <xf numFmtId="195" fontId="2" fillId="2" borderId="0" applyBorder="0" applyAlignment="0" applyProtection="0"/>
    <xf numFmtId="196" fontId="2" fillId="2" borderId="0" applyBorder="0" applyAlignment="0" applyProtection="0"/>
    <xf numFmtId="197" fontId="2" fillId="2" borderId="0" applyBorder="0" applyAlignment="0" applyProtection="0"/>
    <xf numFmtId="198" fontId="2" fillId="2" borderId="0" applyBorder="0" applyAlignment="0" applyProtection="0"/>
    <xf numFmtId="199" fontId="2" fillId="2" borderId="0" applyBorder="0" applyAlignment="0" applyProtection="0"/>
    <xf numFmtId="195" fontId="2" fillId="2" borderId="0" applyBorder="0" applyAlignment="0" applyProtection="0"/>
    <xf numFmtId="0" fontId="5" fillId="27" borderId="0" applyNumberFormat="0" applyBorder="0" applyAlignment="0" applyProtection="0"/>
    <xf numFmtId="200" fontId="2" fillId="2" borderId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2" borderId="0" applyBorder="0" applyAlignment="0" applyProtection="0"/>
    <xf numFmtId="0" fontId="2" fillId="2" borderId="0" applyBorder="0" applyAlignment="0" applyProtection="0"/>
    <xf numFmtId="201" fontId="2" fillId="2" borderId="0" applyBorder="0" applyAlignment="0" applyProtection="0"/>
    <xf numFmtId="0" fontId="2" fillId="2" borderId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02" fontId="2" fillId="2" borderId="0" applyBorder="0" applyAlignment="0" applyProtection="0"/>
    <xf numFmtId="0" fontId="18" fillId="0" borderId="0" applyNumberFormat="0" applyFill="0" applyBorder="0" applyAlignment="0" applyProtection="0"/>
    <xf numFmtId="0" fontId="19" fillId="24" borderId="8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28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203" fontId="22" fillId="0" borderId="0"/>
    <xf numFmtId="0" fontId="13" fillId="0" borderId="0"/>
    <xf numFmtId="0" fontId="13" fillId="0" borderId="0"/>
    <xf numFmtId="0" fontId="13" fillId="0" borderId="0"/>
    <xf numFmtId="170" fontId="2" fillId="2" borderId="0"/>
    <xf numFmtId="204" fontId="2" fillId="2" borderId="0"/>
    <xf numFmtId="204" fontId="2" fillId="2" borderId="0"/>
    <xf numFmtId="204" fontId="2" fillId="2" borderId="0"/>
    <xf numFmtId="204" fontId="2" fillId="2" borderId="0"/>
    <xf numFmtId="0" fontId="1" fillId="0" borderId="0"/>
    <xf numFmtId="0" fontId="1" fillId="0" borderId="0"/>
    <xf numFmtId="204" fontId="2" fillId="2" borderId="0"/>
    <xf numFmtId="0" fontId="2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3" fillId="31" borderId="9" applyNumberForma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3" fillId="32" borderId="9" applyNumberFormat="0" applyFon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205" fontId="2" fillId="2" borderId="0" applyBorder="0" applyAlignment="0" applyProtection="0"/>
    <xf numFmtId="206" fontId="2" fillId="2" borderId="0" applyBorder="0" applyAlignment="0" applyProtection="0"/>
    <xf numFmtId="207" fontId="2" fillId="2" borderId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2" fillId="2" borderId="0" applyBorder="0" applyAlignment="0" applyProtection="0"/>
    <xf numFmtId="209" fontId="2" fillId="2" borderId="0" applyBorder="0" applyAlignment="0" applyProtection="0"/>
    <xf numFmtId="210" fontId="2" fillId="2" borderId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1" fontId="2" fillId="2" borderId="0" applyBorder="0" applyAlignment="0" applyProtection="0"/>
    <xf numFmtId="212" fontId="2" fillId="2" borderId="0" applyBorder="0" applyAlignment="0" applyProtection="0"/>
    <xf numFmtId="213" fontId="2" fillId="2" borderId="0" applyBorder="0" applyAlignment="0" applyProtection="0"/>
    <xf numFmtId="211" fontId="2" fillId="2" borderId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44" fontId="28" fillId="0" borderId="0" applyFont="0" applyFill="0" applyBorder="0" applyAlignment="0" applyProtection="0"/>
    <xf numFmtId="0" fontId="10" fillId="33" borderId="4" applyNumberFormat="0" applyAlignment="0" applyProtection="0"/>
    <xf numFmtId="3" fontId="2" fillId="2" borderId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9" fillId="2" borderId="0" applyBorder="0" applyAlignment="0" applyProtection="0"/>
    <xf numFmtId="0" fontId="30" fillId="0" borderId="0"/>
    <xf numFmtId="214" fontId="2" fillId="2" borderId="0" applyBorder="0" applyAlignment="0" applyProtection="0"/>
    <xf numFmtId="214" fontId="2" fillId="2" borderId="0" applyBorder="0" applyAlignment="0" applyProtection="0"/>
    <xf numFmtId="0" fontId="31" fillId="0" borderId="0"/>
    <xf numFmtId="164" fontId="32" fillId="2" borderId="0" applyBorder="0" applyAlignment="0" applyProtection="0"/>
    <xf numFmtId="164" fontId="32" fillId="2" borderId="0" applyBorder="0" applyAlignment="0" applyProtection="0"/>
  </cellStyleXfs>
  <cellXfs count="40">
    <xf numFmtId="164" fontId="0" fillId="2" borderId="0" xfId="0"/>
    <xf numFmtId="165" fontId="0" fillId="2" borderId="0" xfId="0" applyNumberFormat="1"/>
    <xf numFmtId="166" fontId="0" fillId="2" borderId="0" xfId="1" applyFont="1" applyFill="1"/>
    <xf numFmtId="10" fontId="0" fillId="2" borderId="0" xfId="2" applyNumberFormat="1" applyFont="1" applyFill="1"/>
    <xf numFmtId="164" fontId="0" fillId="3" borderId="0" xfId="0" applyFill="1"/>
    <xf numFmtId="164" fontId="0" fillId="4" borderId="0" xfId="0" applyFill="1"/>
    <xf numFmtId="166" fontId="0" fillId="2" borderId="0" xfId="1" applyFont="1" applyFill="1" applyAlignment="1">
      <alignment horizontal="right"/>
    </xf>
    <xf numFmtId="165" fontId="34" fillId="2" borderId="0" xfId="0" applyNumberFormat="1" applyFont="1"/>
    <xf numFmtId="3" fontId="33" fillId="2" borderId="11" xfId="0" applyNumberFormat="1" applyFont="1" applyBorder="1" applyAlignment="1">
      <alignment horizontal="center"/>
    </xf>
    <xf numFmtId="3" fontId="33" fillId="2" borderId="11" xfId="0" applyNumberFormat="1" applyFont="1" applyBorder="1" applyAlignment="1">
      <alignment horizontal="center" wrapText="1"/>
    </xf>
    <xf numFmtId="165" fontId="0" fillId="2" borderId="11" xfId="0" applyNumberFormat="1" applyBorder="1"/>
    <xf numFmtId="166" fontId="0" fillId="2" borderId="11" xfId="1" applyFont="1" applyFill="1" applyBorder="1"/>
    <xf numFmtId="166" fontId="0" fillId="4" borderId="11" xfId="1" applyFont="1" applyFill="1" applyBorder="1"/>
    <xf numFmtId="166" fontId="0" fillId="3" borderId="11" xfId="1" applyFont="1" applyFill="1" applyBorder="1"/>
    <xf numFmtId="165" fontId="0" fillId="4" borderId="11" xfId="0" applyNumberFormat="1" applyFill="1" applyBorder="1"/>
    <xf numFmtId="165" fontId="0" fillId="3" borderId="11" xfId="0" applyNumberFormat="1" applyFill="1" applyBorder="1"/>
    <xf numFmtId="165" fontId="33" fillId="2" borderId="12" xfId="0" applyNumberFormat="1" applyFont="1" applyBorder="1" applyAlignment="1">
      <alignment horizontal="center" vertical="center"/>
    </xf>
    <xf numFmtId="165" fontId="33" fillId="2" borderId="13" xfId="0" applyNumberFormat="1" applyFont="1" applyBorder="1" applyAlignment="1">
      <alignment horizontal="center" vertical="center"/>
    </xf>
    <xf numFmtId="164" fontId="33" fillId="2" borderId="13" xfId="0" applyFont="1" applyBorder="1" applyAlignment="1">
      <alignment horizontal="center" vertical="center" wrapText="1"/>
    </xf>
    <xf numFmtId="165" fontId="33" fillId="2" borderId="14" xfId="0" applyNumberFormat="1" applyFont="1" applyBorder="1" applyAlignment="1">
      <alignment horizontal="center" vertical="center"/>
    </xf>
    <xf numFmtId="3" fontId="33" fillId="2" borderId="15" xfId="0" applyNumberFormat="1" applyFont="1" applyBorder="1" applyAlignment="1">
      <alignment horizontal="center"/>
    </xf>
    <xf numFmtId="3" fontId="33" fillId="2" borderId="16" xfId="0" applyNumberFormat="1" applyFont="1" applyBorder="1" applyAlignment="1">
      <alignment horizontal="center"/>
    </xf>
    <xf numFmtId="165" fontId="0" fillId="2" borderId="17" xfId="0" applyNumberFormat="1" applyBorder="1"/>
    <xf numFmtId="165" fontId="0" fillId="2" borderId="0" xfId="0" applyNumberFormat="1" applyBorder="1"/>
    <xf numFmtId="164" fontId="0" fillId="2" borderId="0" xfId="0" applyBorder="1"/>
    <xf numFmtId="164" fontId="0" fillId="2" borderId="18" xfId="0" applyBorder="1"/>
    <xf numFmtId="166" fontId="0" fillId="2" borderId="0" xfId="1" applyFont="1" applyFill="1" applyBorder="1"/>
    <xf numFmtId="166" fontId="0" fillId="2" borderId="18" xfId="1" applyFont="1" applyFill="1" applyBorder="1"/>
    <xf numFmtId="165" fontId="0" fillId="2" borderId="15" xfId="0" applyNumberFormat="1" applyBorder="1" applyAlignment="1">
      <alignment horizontal="left"/>
    </xf>
    <xf numFmtId="166" fontId="0" fillId="2" borderId="16" xfId="1" applyFont="1" applyFill="1" applyBorder="1"/>
    <xf numFmtId="165" fontId="0" fillId="4" borderId="15" xfId="0" applyNumberFormat="1" applyFill="1" applyBorder="1" applyAlignment="1">
      <alignment horizontal="left"/>
    </xf>
    <xf numFmtId="166" fontId="0" fillId="4" borderId="16" xfId="1" applyFont="1" applyFill="1" applyBorder="1"/>
    <xf numFmtId="166" fontId="0" fillId="4" borderId="16" xfId="1" applyFont="1" applyFill="1" applyBorder="1" applyAlignment="1">
      <alignment horizontal="right"/>
    </xf>
    <xf numFmtId="165" fontId="0" fillId="3" borderId="15" xfId="0" applyNumberFormat="1" applyFill="1" applyBorder="1" applyAlignment="1">
      <alignment horizontal="left"/>
    </xf>
    <xf numFmtId="166" fontId="0" fillId="3" borderId="16" xfId="1" applyFont="1" applyFill="1" applyBorder="1" applyAlignment="1">
      <alignment horizontal="right"/>
    </xf>
    <xf numFmtId="165" fontId="33" fillId="3" borderId="19" xfId="0" applyNumberFormat="1" applyFont="1" applyFill="1" applyBorder="1"/>
    <xf numFmtId="165" fontId="33" fillId="3" borderId="20" xfId="0" applyNumberFormat="1" applyFont="1" applyFill="1" applyBorder="1"/>
    <xf numFmtId="166" fontId="33" fillId="3" borderId="20" xfId="1" applyFont="1" applyFill="1" applyBorder="1"/>
    <xf numFmtId="166" fontId="33" fillId="3" borderId="21" xfId="1" applyFont="1" applyFill="1" applyBorder="1" applyAlignment="1">
      <alignment horizontal="right"/>
    </xf>
    <xf numFmtId="165" fontId="0" fillId="34" borderId="0" xfId="726" applyNumberFormat="1" applyFont="1" applyFill="1"/>
  </cellXfs>
  <cellStyles count="865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" xfId="1" builtinId="3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5 2 2" xfId="539"/>
    <cellStyle name="Comma 6" xfId="540"/>
    <cellStyle name="Comma 7" xfId="541"/>
    <cellStyle name="Comma 8" xfId="542"/>
    <cellStyle name="Currency [1]" xfId="543"/>
    <cellStyle name="Currency [2]" xfId="544"/>
    <cellStyle name="Currency [3]" xfId="545"/>
    <cellStyle name="Dash" xfId="546"/>
    <cellStyle name="Date" xfId="547"/>
    <cellStyle name="Date [D-M-Y]" xfId="548"/>
    <cellStyle name="Date [M/D/Y]" xfId="549"/>
    <cellStyle name="Date [M/Y]" xfId="550"/>
    <cellStyle name="Date [M-Y]" xfId="551"/>
    <cellStyle name="Date_Evolutie 2003-2007 pt raport 2006" xfId="552"/>
    <cellStyle name="Eronat" xfId="553"/>
    <cellStyle name="Euro" xfId="554"/>
    <cellStyle name="Explanatory Text 10" xfId="555"/>
    <cellStyle name="Explanatory Text 11" xfId="556"/>
    <cellStyle name="Explanatory Text 12" xfId="557"/>
    <cellStyle name="Explanatory Text 2" xfId="558"/>
    <cellStyle name="Explanatory Text 2 2" xfId="559"/>
    <cellStyle name="Explanatory Text 2 3" xfId="560"/>
    <cellStyle name="Explanatory Text 3" xfId="561"/>
    <cellStyle name="Explanatory Text 3 2" xfId="562"/>
    <cellStyle name="Explanatory Text 3 3" xfId="563"/>
    <cellStyle name="Explanatory Text 4" xfId="564"/>
    <cellStyle name="Explanatory Text 4 2" xfId="565"/>
    <cellStyle name="Explanatory Text 4 3" xfId="566"/>
    <cellStyle name="Explanatory Text 5" xfId="567"/>
    <cellStyle name="Explanatory Text 6" xfId="568"/>
    <cellStyle name="Explanatory Text 7" xfId="569"/>
    <cellStyle name="Explanatory Text 8" xfId="570"/>
    <cellStyle name="Explanatory Text 9" xfId="571"/>
    <cellStyle name="Fraction" xfId="572"/>
    <cellStyle name="Fraction [8]" xfId="573"/>
    <cellStyle name="Fraction [Bl]" xfId="574"/>
    <cellStyle name="Fraction_Evolutie 2003-2007 pt raport 2006" xfId="575"/>
    <cellStyle name="Good 10" xfId="576"/>
    <cellStyle name="Good 11" xfId="577"/>
    <cellStyle name="Good 12" xfId="578"/>
    <cellStyle name="Good 2" xfId="579"/>
    <cellStyle name="Good 2 2" xfId="580"/>
    <cellStyle name="Good 2 3" xfId="581"/>
    <cellStyle name="Good 3" xfId="582"/>
    <cellStyle name="Good 3 2" xfId="583"/>
    <cellStyle name="Good 3 3" xfId="584"/>
    <cellStyle name="Good 4" xfId="585"/>
    <cellStyle name="Good 4 2" xfId="586"/>
    <cellStyle name="Good 4 3" xfId="587"/>
    <cellStyle name="Good 5" xfId="588"/>
    <cellStyle name="Good 6" xfId="589"/>
    <cellStyle name="Good 7" xfId="590"/>
    <cellStyle name="Good 8" xfId="591"/>
    <cellStyle name="Good 9" xfId="592"/>
    <cellStyle name="Heading 1 10" xfId="593"/>
    <cellStyle name="Heading 1 11" xfId="594"/>
    <cellStyle name="Heading 1 12" xfId="595"/>
    <cellStyle name="Heading 1 2" xfId="596"/>
    <cellStyle name="Heading 1 2 2" xfId="597"/>
    <cellStyle name="Heading 1 2 3" xfId="598"/>
    <cellStyle name="Heading 1 3" xfId="599"/>
    <cellStyle name="Heading 1 3 2" xfId="600"/>
    <cellStyle name="Heading 1 3 3" xfId="601"/>
    <cellStyle name="Heading 1 4" xfId="602"/>
    <cellStyle name="Heading 1 4 2" xfId="603"/>
    <cellStyle name="Heading 1 4 3" xfId="604"/>
    <cellStyle name="Heading 1 5" xfId="605"/>
    <cellStyle name="Heading 1 6" xfId="606"/>
    <cellStyle name="Heading 1 7" xfId="607"/>
    <cellStyle name="Heading 1 8" xfId="608"/>
    <cellStyle name="Heading 1 9" xfId="609"/>
    <cellStyle name="Heading 2 10" xfId="610"/>
    <cellStyle name="Heading 2 11" xfId="611"/>
    <cellStyle name="Heading 2 12" xfId="612"/>
    <cellStyle name="Heading 2 2" xfId="613"/>
    <cellStyle name="Heading 2 2 2" xfId="614"/>
    <cellStyle name="Heading 2 2 3" xfId="615"/>
    <cellStyle name="Heading 2 3" xfId="616"/>
    <cellStyle name="Heading 2 3 2" xfId="617"/>
    <cellStyle name="Heading 2 3 3" xfId="618"/>
    <cellStyle name="Heading 2 4" xfId="619"/>
    <cellStyle name="Heading 2 4 2" xfId="620"/>
    <cellStyle name="Heading 2 4 3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 10" xfId="627"/>
    <cellStyle name="Heading 3 11" xfId="628"/>
    <cellStyle name="Heading 3 12" xfId="629"/>
    <cellStyle name="Heading 3 2" xfId="630"/>
    <cellStyle name="Heading 3 2 2" xfId="631"/>
    <cellStyle name="Heading 3 2 3" xfId="632"/>
    <cellStyle name="Heading 3 3" xfId="633"/>
    <cellStyle name="Heading 3 3 2" xfId="634"/>
    <cellStyle name="Heading 3 3 3" xfId="635"/>
    <cellStyle name="Heading 3 4" xfId="636"/>
    <cellStyle name="Heading 3 4 2" xfId="637"/>
    <cellStyle name="Heading 3 4 3" xfId="638"/>
    <cellStyle name="Heading 3 5" xfId="639"/>
    <cellStyle name="Heading 3 6" xfId="640"/>
    <cellStyle name="Heading 3 7" xfId="641"/>
    <cellStyle name="Heading 3 8" xfId="642"/>
    <cellStyle name="Heading 3 9" xfId="643"/>
    <cellStyle name="Heading 4 10" xfId="644"/>
    <cellStyle name="Heading 4 11" xfId="645"/>
    <cellStyle name="Heading 4 12" xfId="646"/>
    <cellStyle name="Heading 4 2" xfId="647"/>
    <cellStyle name="Heading 4 2 2" xfId="648"/>
    <cellStyle name="Heading 4 2 3" xfId="649"/>
    <cellStyle name="Heading 4 3" xfId="650"/>
    <cellStyle name="Heading 4 3 2" xfId="651"/>
    <cellStyle name="Heading 4 3 3" xfId="652"/>
    <cellStyle name="Heading 4 4" xfId="653"/>
    <cellStyle name="Heading 4 4 2" xfId="654"/>
    <cellStyle name="Heading 4 4 3" xfId="655"/>
    <cellStyle name="Heading 4 5" xfId="656"/>
    <cellStyle name="Heading 4 6" xfId="657"/>
    <cellStyle name="Heading 4 7" xfId="658"/>
    <cellStyle name="Heading 4 8" xfId="659"/>
    <cellStyle name="Heading 4 9" xfId="660"/>
    <cellStyle name="Hidden" xfId="661"/>
    <cellStyle name="Hyperlink 2" xfId="662"/>
    <cellStyle name="Ieșire" xfId="663"/>
    <cellStyle name="Input 10" xfId="664"/>
    <cellStyle name="Input 11" xfId="665"/>
    <cellStyle name="Input 12" xfId="666"/>
    <cellStyle name="Input 2" xfId="667"/>
    <cellStyle name="Input 2 2" xfId="668"/>
    <cellStyle name="Input 2 3" xfId="669"/>
    <cellStyle name="Input 3" xfId="670"/>
    <cellStyle name="Input 3 2" xfId="671"/>
    <cellStyle name="Input 3 3" xfId="672"/>
    <cellStyle name="Input 4" xfId="673"/>
    <cellStyle name="Input 4 2" xfId="674"/>
    <cellStyle name="Input 4 3" xfId="675"/>
    <cellStyle name="Input 5" xfId="676"/>
    <cellStyle name="Input 6" xfId="677"/>
    <cellStyle name="Input 7" xfId="678"/>
    <cellStyle name="Input 8" xfId="679"/>
    <cellStyle name="Input 9" xfId="680"/>
    <cellStyle name="Intrare" xfId="681"/>
    <cellStyle name="Linked Cell 10" xfId="682"/>
    <cellStyle name="Linked Cell 11" xfId="683"/>
    <cellStyle name="Linked Cell 12" xfId="684"/>
    <cellStyle name="Linked Cell 2" xfId="685"/>
    <cellStyle name="Linked Cell 2 2" xfId="686"/>
    <cellStyle name="Linked Cell 2 3" xfId="687"/>
    <cellStyle name="Linked Cell 3" xfId="688"/>
    <cellStyle name="Linked Cell 3 2" xfId="689"/>
    <cellStyle name="Linked Cell 3 3" xfId="690"/>
    <cellStyle name="Linked Cell 4" xfId="691"/>
    <cellStyle name="Linked Cell 4 2" xfId="692"/>
    <cellStyle name="Linked Cell 4 3" xfId="693"/>
    <cellStyle name="Linked Cell 5" xfId="694"/>
    <cellStyle name="Linked Cell 6" xfId="695"/>
    <cellStyle name="Linked Cell 7" xfId="696"/>
    <cellStyle name="Linked Cell 8" xfId="697"/>
    <cellStyle name="Linked Cell 9" xfId="698"/>
    <cellStyle name="Neutral 10" xfId="699"/>
    <cellStyle name="Neutral 11" xfId="700"/>
    <cellStyle name="Neutral 12" xfId="701"/>
    <cellStyle name="Neutral 2" xfId="702"/>
    <cellStyle name="Neutral 2 2" xfId="703"/>
    <cellStyle name="Neutral 2 3" xfId="704"/>
    <cellStyle name="Neutral 3" xfId="705"/>
    <cellStyle name="Neutral 3 2" xfId="706"/>
    <cellStyle name="Neutral 3 3" xfId="707"/>
    <cellStyle name="Neutral 4" xfId="708"/>
    <cellStyle name="Neutral 4 2" xfId="709"/>
    <cellStyle name="Neutral 4 3" xfId="710"/>
    <cellStyle name="Neutral 5" xfId="711"/>
    <cellStyle name="Neutral 6" xfId="712"/>
    <cellStyle name="Neutral 7" xfId="713"/>
    <cellStyle name="Neutral 8" xfId="714"/>
    <cellStyle name="Neutral 9" xfId="715"/>
    <cellStyle name="Neutru" xfId="716"/>
    <cellStyle name="Normal" xfId="0" builtinId="0"/>
    <cellStyle name="Normal - Style1" xfId="717"/>
    <cellStyle name="Normal 10" xfId="718"/>
    <cellStyle name="Normal 11" xfId="719"/>
    <cellStyle name="Normal 12" xfId="720"/>
    <cellStyle name="Normal 13" xfId="721"/>
    <cellStyle name="Normal 14" xfId="722"/>
    <cellStyle name="Normal 15" xfId="723"/>
    <cellStyle name="Normal 16" xfId="724"/>
    <cellStyle name="Normal 17" xfId="725"/>
    <cellStyle name="Normal 17 2" xfId="726"/>
    <cellStyle name="Normal 17 2 2" xfId="727"/>
    <cellStyle name="Normal 18" xfId="728"/>
    <cellStyle name="Normal 19" xfId="729"/>
    <cellStyle name="Normal 2" xfId="730"/>
    <cellStyle name="Normal 2 2" xfId="731"/>
    <cellStyle name="Normal 2 3" xfId="732"/>
    <cellStyle name="Normal 2_Estimations TUD - District 6 TRP 06.08.09" xfId="733"/>
    <cellStyle name="Normal 20" xfId="734"/>
    <cellStyle name="Normal 3" xfId="735"/>
    <cellStyle name="Normal 3 2" xfId="736"/>
    <cellStyle name="Normal 4" xfId="737"/>
    <cellStyle name="Normal 4 2" xfId="738"/>
    <cellStyle name="Normal 4 3" xfId="739"/>
    <cellStyle name="Normal 5" xfId="740"/>
    <cellStyle name="Normal 6" xfId="741"/>
    <cellStyle name="Normal 7" xfId="742"/>
    <cellStyle name="Normal 8" xfId="743"/>
    <cellStyle name="Normal 9" xfId="744"/>
    <cellStyle name="Normale 2" xfId="745"/>
    <cellStyle name="Notă" xfId="746"/>
    <cellStyle name="Note 10" xfId="747"/>
    <cellStyle name="Note 11" xfId="748"/>
    <cellStyle name="Note 12" xfId="749"/>
    <cellStyle name="Note 2" xfId="750"/>
    <cellStyle name="Note 3" xfId="751"/>
    <cellStyle name="Note 4" xfId="752"/>
    <cellStyle name="Note 5" xfId="753"/>
    <cellStyle name="Note 6" xfId="754"/>
    <cellStyle name="Note 7" xfId="755"/>
    <cellStyle name="Note 8" xfId="756"/>
    <cellStyle name="Note 9" xfId="757"/>
    <cellStyle name="Output 10" xfId="758"/>
    <cellStyle name="Output 11" xfId="759"/>
    <cellStyle name="Output 12" xfId="760"/>
    <cellStyle name="Output 2" xfId="761"/>
    <cellStyle name="Output 2 2" xfId="762"/>
    <cellStyle name="Output 2 3" xfId="763"/>
    <cellStyle name="Output 3" xfId="764"/>
    <cellStyle name="Output 3 2" xfId="765"/>
    <cellStyle name="Output 3 3" xfId="766"/>
    <cellStyle name="Output 4" xfId="767"/>
    <cellStyle name="Output 4 2" xfId="768"/>
    <cellStyle name="Output 4 3" xfId="769"/>
    <cellStyle name="Output 5" xfId="770"/>
    <cellStyle name="Output 6" xfId="771"/>
    <cellStyle name="Output 7" xfId="772"/>
    <cellStyle name="Output 8" xfId="773"/>
    <cellStyle name="Output 9" xfId="774"/>
    <cellStyle name="Percent" xfId="2" builtinId="5"/>
    <cellStyle name="Percent [1]" xfId="775"/>
    <cellStyle name="Percent [2]" xfId="776"/>
    <cellStyle name="Percent [3]" xfId="777"/>
    <cellStyle name="Percent 2" xfId="778"/>
    <cellStyle name="Percent 2 2" xfId="779"/>
    <cellStyle name="Percent 2 3" xfId="780"/>
    <cellStyle name="Percent 3" xfId="781"/>
    <cellStyle name="Percent 3 2" xfId="782"/>
    <cellStyle name="Percent 3 2 2" xfId="783"/>
    <cellStyle name="Percent 4" xfId="784"/>
    <cellStyle name="Percent 4 2" xfId="785"/>
    <cellStyle name="Percent 5" xfId="786"/>
    <cellStyle name="Percent 6" xfId="787"/>
    <cellStyle name="Percent 6 2" xfId="788"/>
    <cellStyle name="Percent 6 2 2" xfId="789"/>
    <cellStyle name="Text [Bullet]" xfId="790"/>
    <cellStyle name="Text [Dash]" xfId="791"/>
    <cellStyle name="Text [Em-Dash]" xfId="792"/>
    <cellStyle name="Text avertisment" xfId="793"/>
    <cellStyle name="Text explicativ" xfId="794"/>
    <cellStyle name="Times" xfId="795"/>
    <cellStyle name="Times [1]" xfId="796"/>
    <cellStyle name="Times [2]" xfId="797"/>
    <cellStyle name="Times_Evolutie 2003-2007 pt raport 2006" xfId="798"/>
    <cellStyle name="Title 10" xfId="799"/>
    <cellStyle name="Title 11" xfId="800"/>
    <cellStyle name="Title 12" xfId="801"/>
    <cellStyle name="Title 2" xfId="802"/>
    <cellStyle name="Title 2 2" xfId="803"/>
    <cellStyle name="Title 2 3" xfId="804"/>
    <cellStyle name="Title 3" xfId="805"/>
    <cellStyle name="Title 3 2" xfId="806"/>
    <cellStyle name="Title 3 3" xfId="807"/>
    <cellStyle name="Title 4" xfId="808"/>
    <cellStyle name="Title 4 2" xfId="809"/>
    <cellStyle name="Title 4 3" xfId="810"/>
    <cellStyle name="Title 5" xfId="811"/>
    <cellStyle name="Title 6" xfId="812"/>
    <cellStyle name="Title 7" xfId="813"/>
    <cellStyle name="Title 8" xfId="814"/>
    <cellStyle name="Title 9" xfId="815"/>
    <cellStyle name="Titlu" xfId="816"/>
    <cellStyle name="Titlu 1" xfId="817"/>
    <cellStyle name="Titlu 2" xfId="818"/>
    <cellStyle name="Titlu 3" xfId="819"/>
    <cellStyle name="Titlu 4" xfId="820"/>
    <cellStyle name="Total 10" xfId="821"/>
    <cellStyle name="Total 11" xfId="822"/>
    <cellStyle name="Total 12" xfId="823"/>
    <cellStyle name="Total 2" xfId="824"/>
    <cellStyle name="Total 2 2" xfId="825"/>
    <cellStyle name="Total 2 3" xfId="826"/>
    <cellStyle name="Total 3" xfId="827"/>
    <cellStyle name="Total 3 2" xfId="828"/>
    <cellStyle name="Total 3 3" xfId="829"/>
    <cellStyle name="Total 4" xfId="830"/>
    <cellStyle name="Total 4 2" xfId="831"/>
    <cellStyle name="Total 4 3" xfId="832"/>
    <cellStyle name="Total 5" xfId="833"/>
    <cellStyle name="Total 6" xfId="834"/>
    <cellStyle name="Total 7" xfId="835"/>
    <cellStyle name="Total 8" xfId="836"/>
    <cellStyle name="Total 9" xfId="837"/>
    <cellStyle name="Valuta 2" xfId="838"/>
    <cellStyle name="Verificare celulă" xfId="839"/>
    <cellStyle name="Virgulă_BUGET 2004 PE TRIMESTRE" xfId="840"/>
    <cellStyle name="Warning Text 10" xfId="841"/>
    <cellStyle name="Warning Text 11" xfId="842"/>
    <cellStyle name="Warning Text 12" xfId="843"/>
    <cellStyle name="Warning Text 2" xfId="844"/>
    <cellStyle name="Warning Text 2 2" xfId="845"/>
    <cellStyle name="Warning Text 2 3" xfId="846"/>
    <cellStyle name="Warning Text 3" xfId="847"/>
    <cellStyle name="Warning Text 3 2" xfId="848"/>
    <cellStyle name="Warning Text 3 3" xfId="849"/>
    <cellStyle name="Warning Text 4" xfId="850"/>
    <cellStyle name="Warning Text 4 2" xfId="851"/>
    <cellStyle name="Warning Text 4 3" xfId="852"/>
    <cellStyle name="Warning Text 5" xfId="853"/>
    <cellStyle name="Warning Text 6" xfId="854"/>
    <cellStyle name="Warning Text 7" xfId="855"/>
    <cellStyle name="Warning Text 8" xfId="856"/>
    <cellStyle name="Warning Text 9" xfId="857"/>
    <cellStyle name="ハイパーリンク" xfId="858"/>
    <cellStyle name="표준_Korean Portfolio II" xfId="859"/>
    <cellStyle name="桁?切り_SB" xfId="860"/>
    <cellStyle name="桁区切り_SB" xfId="861"/>
    <cellStyle name="標準_A" xfId="862"/>
    <cellStyle name="表旨巧・・ハイパーリンク" xfId="863"/>
    <cellStyle name="表示済みのハイパーリンク" xfId="8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0.03.2019/radu%2025.04.206/primarii/sinaia/CREDIT%20NOU%202019/PROCEDURA%20LICITATIE/GRAD%20INDAT%2010.04.2019%20refin%20Alph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0.03.2019/radu%2025.04.206/primarii/sinaia/CREDIT%20NOU%202019/PROCEDURA%20LICITATIE/Grafic%20Sina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e credite"/>
      <sheetName val="alpha 8.145.000 lei"/>
      <sheetName val="brd 3 mio euro"/>
      <sheetName val="samtid 553.967,97 EURO"/>
      <sheetName val="garantie bancpost"/>
      <sheetName val="credit refinan cec 10.5mil"/>
      <sheetName val="cr bancpost teleski"/>
      <sheetName val="centralizator"/>
      <sheetName val="IMPRUMUT NOU 11 mio ron"/>
      <sheetName val="SD sinaia"/>
      <sheetName val="grad indatorare"/>
      <sheetName val="1.3"/>
      <sheetName val="1.4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3.3300000000000003E-2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topLeftCell="B109" workbookViewId="0">
      <selection activeCell="I80" sqref="I80"/>
    </sheetView>
  </sheetViews>
  <sheetFormatPr defaultRowHeight="12.75"/>
  <cols>
    <col min="1" max="1" width="4.6640625" hidden="1" customWidth="1"/>
    <col min="2" max="2" width="14.33203125" style="1" customWidth="1"/>
    <col min="3" max="3" width="16.83203125" style="1" customWidth="1"/>
    <col min="4" max="4" width="16.6640625" style="1" bestFit="1" customWidth="1"/>
    <col min="5" max="5" width="18.83203125" bestFit="1" customWidth="1"/>
    <col min="6" max="6" width="17.6640625" bestFit="1" customWidth="1"/>
    <col min="7" max="7" width="18.83203125" bestFit="1" customWidth="1"/>
  </cols>
  <sheetData>
    <row r="1" spans="1:7" hidden="1">
      <c r="D1" s="2">
        <v>10210204</v>
      </c>
      <c r="E1" s="2">
        <f>D3-D1</f>
        <v>-8010204</v>
      </c>
    </row>
    <row r="2" spans="1:7" ht="14.25">
      <c r="C2" s="7" t="s">
        <v>9</v>
      </c>
    </row>
    <row r="3" spans="1:7">
      <c r="B3" s="1" t="s">
        <v>0</v>
      </c>
      <c r="D3" s="6">
        <v>2200000</v>
      </c>
    </row>
    <row r="4" spans="1:7">
      <c r="B4" s="1" t="s">
        <v>1</v>
      </c>
      <c r="D4" s="3">
        <f>D5+D6</f>
        <v>3.3300000000000003E-2</v>
      </c>
    </row>
    <row r="5" spans="1:7">
      <c r="B5" s="1" t="s">
        <v>3</v>
      </c>
      <c r="D5" s="3">
        <f>'[11]credit refinan cec 10.5mil'!E6</f>
        <v>3.3300000000000003E-2</v>
      </c>
    </row>
    <row r="6" spans="1:7">
      <c r="B6" s="1" t="s">
        <v>2</v>
      </c>
      <c r="D6" s="3"/>
    </row>
    <row r="7" spans="1:7">
      <c r="B7" s="1" t="s">
        <v>11</v>
      </c>
    </row>
    <row r="9" spans="1:7" ht="13.5" thickBot="1"/>
    <row r="10" spans="1:7" ht="25.5">
      <c r="B10" s="16" t="s">
        <v>7</v>
      </c>
      <c r="C10" s="17" t="s">
        <v>10</v>
      </c>
      <c r="D10" s="17" t="s">
        <v>4</v>
      </c>
      <c r="E10" s="18" t="s">
        <v>5</v>
      </c>
      <c r="F10" s="17" t="s">
        <v>1</v>
      </c>
      <c r="G10" s="19" t="s">
        <v>6</v>
      </c>
    </row>
    <row r="11" spans="1:7">
      <c r="B11" s="20">
        <v>1</v>
      </c>
      <c r="C11" s="8">
        <v>2</v>
      </c>
      <c r="D11" s="8">
        <v>3</v>
      </c>
      <c r="E11" s="9">
        <v>4</v>
      </c>
      <c r="F11" s="8">
        <v>5</v>
      </c>
      <c r="G11" s="21" t="s">
        <v>8</v>
      </c>
    </row>
    <row r="12" spans="1:7" hidden="1">
      <c r="B12" s="22">
        <v>43496</v>
      </c>
      <c r="C12" s="23"/>
      <c r="D12" s="23"/>
      <c r="E12" s="24"/>
      <c r="F12" s="24"/>
      <c r="G12" s="25"/>
    </row>
    <row r="13" spans="1:7" hidden="1">
      <c r="B13" s="22">
        <f>EOMONTH(B12,1)</f>
        <v>43524</v>
      </c>
      <c r="C13" s="23"/>
      <c r="D13" s="23"/>
      <c r="E13" s="24"/>
      <c r="F13" s="24"/>
      <c r="G13" s="25"/>
    </row>
    <row r="14" spans="1:7" hidden="1">
      <c r="B14" s="22">
        <f t="shared" ref="B14:B77" si="0">EOMONTH(B13,1)</f>
        <v>43555</v>
      </c>
      <c r="C14" s="23"/>
      <c r="D14" s="26"/>
      <c r="E14" s="26"/>
      <c r="F14" s="26"/>
      <c r="G14" s="27"/>
    </row>
    <row r="15" spans="1:7" hidden="1">
      <c r="B15" s="22">
        <f t="shared" si="0"/>
        <v>43585</v>
      </c>
      <c r="C15" s="23"/>
      <c r="D15" s="26"/>
      <c r="E15" s="26"/>
      <c r="F15" s="26"/>
      <c r="G15" s="27"/>
    </row>
    <row r="16" spans="1:7">
      <c r="A16">
        <v>0</v>
      </c>
      <c r="B16" s="28">
        <f t="shared" si="0"/>
        <v>43616</v>
      </c>
      <c r="C16" s="10"/>
      <c r="D16" s="11"/>
      <c r="E16" s="11"/>
      <c r="F16" s="11"/>
      <c r="G16" s="29">
        <f>E16+F16</f>
        <v>0</v>
      </c>
    </row>
    <row r="17" spans="1:7" s="5" customFormat="1">
      <c r="A17" s="5">
        <v>1</v>
      </c>
      <c r="B17" s="30">
        <f t="shared" si="0"/>
        <v>43646</v>
      </c>
      <c r="C17" s="12"/>
      <c r="D17" s="12">
        <f>C17</f>
        <v>0</v>
      </c>
      <c r="E17" s="12"/>
      <c r="F17" s="12">
        <v>0</v>
      </c>
      <c r="G17" s="31">
        <f t="shared" ref="G17:G80" si="1">E17+F17</f>
        <v>0</v>
      </c>
    </row>
    <row r="18" spans="1:7" s="5" customFormat="1">
      <c r="A18" s="5">
        <f t="shared" ref="A18:A81" si="2">A17+1</f>
        <v>2</v>
      </c>
      <c r="B18" s="30">
        <f t="shared" si="0"/>
        <v>43677</v>
      </c>
      <c r="C18" s="12">
        <v>0</v>
      </c>
      <c r="D18" s="12">
        <f>D17+C18</f>
        <v>0</v>
      </c>
      <c r="E18" s="12"/>
      <c r="F18" s="12">
        <f>(B18-B17)*$D$4*D18/360</f>
        <v>0</v>
      </c>
      <c r="G18" s="31">
        <f t="shared" si="1"/>
        <v>0</v>
      </c>
    </row>
    <row r="19" spans="1:7" s="5" customFormat="1">
      <c r="A19" s="5">
        <f t="shared" si="2"/>
        <v>3</v>
      </c>
      <c r="B19" s="30">
        <f t="shared" si="0"/>
        <v>43708</v>
      </c>
      <c r="C19" s="12">
        <f>D3</f>
        <v>2200000</v>
      </c>
      <c r="D19" s="12">
        <f t="shared" ref="D19:D20" si="3">D18+C19</f>
        <v>2200000</v>
      </c>
      <c r="E19" s="12"/>
      <c r="F19" s="12">
        <f>(B19-B18)*$D$4*D19/360</f>
        <v>6308.5</v>
      </c>
      <c r="G19" s="32">
        <f t="shared" si="1"/>
        <v>6308.5</v>
      </c>
    </row>
    <row r="20" spans="1:7" s="5" customFormat="1">
      <c r="A20" s="5">
        <f t="shared" si="2"/>
        <v>4</v>
      </c>
      <c r="B20" s="30">
        <f t="shared" si="0"/>
        <v>43738</v>
      </c>
      <c r="C20" s="12"/>
      <c r="D20" s="12">
        <f t="shared" si="3"/>
        <v>2200000</v>
      </c>
      <c r="E20" s="12">
        <f>D3/117</f>
        <v>18803.418803418805</v>
      </c>
      <c r="F20" s="12">
        <f>(B20-B19)*$D$4*D20/360</f>
        <v>6105.0000000000009</v>
      </c>
      <c r="G20" s="32">
        <f>E20+F20</f>
        <v>24908.418803418805</v>
      </c>
    </row>
    <row r="21" spans="1:7" s="5" customFormat="1">
      <c r="A21" s="5">
        <f t="shared" si="2"/>
        <v>5</v>
      </c>
      <c r="B21" s="30">
        <f t="shared" si="0"/>
        <v>43769</v>
      </c>
      <c r="C21" s="12"/>
      <c r="D21" s="12">
        <f>D20-E20</f>
        <v>2181196.581196581</v>
      </c>
      <c r="E21" s="12">
        <f>E20</f>
        <v>18803.418803418805</v>
      </c>
      <c r="F21" s="12">
        <f t="shared" ref="F19:F35" si="4">(B21-B20)*$D$4*D21/360</f>
        <v>6254.5811965811963</v>
      </c>
      <c r="G21" s="32">
        <f t="shared" si="1"/>
        <v>25058</v>
      </c>
    </row>
    <row r="22" spans="1:7" s="5" customFormat="1">
      <c r="A22" s="5">
        <f t="shared" si="2"/>
        <v>6</v>
      </c>
      <c r="B22" s="30">
        <f t="shared" si="0"/>
        <v>43799</v>
      </c>
      <c r="C22" s="12"/>
      <c r="D22" s="12">
        <f t="shared" ref="D22:D85" si="5">D21-E21</f>
        <v>2162393.162393162</v>
      </c>
      <c r="E22" s="12">
        <f t="shared" ref="E22:E85" si="6">E21</f>
        <v>18803.418803418805</v>
      </c>
      <c r="F22" s="12">
        <f t="shared" si="4"/>
        <v>6000.6410256410254</v>
      </c>
      <c r="G22" s="32">
        <f t="shared" si="1"/>
        <v>24804.059829059828</v>
      </c>
    </row>
    <row r="23" spans="1:7" s="5" customFormat="1">
      <c r="A23" s="5">
        <f t="shared" si="2"/>
        <v>7</v>
      </c>
      <c r="B23" s="33">
        <f t="shared" si="0"/>
        <v>43830</v>
      </c>
      <c r="C23" s="13"/>
      <c r="D23" s="13">
        <f t="shared" si="5"/>
        <v>2143589.743589743</v>
      </c>
      <c r="E23" s="13">
        <f t="shared" si="6"/>
        <v>18803.418803418805</v>
      </c>
      <c r="F23" s="13">
        <f t="shared" si="4"/>
        <v>6146.743589743588</v>
      </c>
      <c r="G23" s="34">
        <f t="shared" si="1"/>
        <v>24950.162393162391</v>
      </c>
    </row>
    <row r="24" spans="1:7" s="5" customFormat="1">
      <c r="A24" s="5">
        <f t="shared" si="2"/>
        <v>8</v>
      </c>
      <c r="B24" s="30">
        <f t="shared" si="0"/>
        <v>43861</v>
      </c>
      <c r="C24" s="12"/>
      <c r="D24" s="12">
        <f t="shared" si="5"/>
        <v>2124786.3247863241</v>
      </c>
      <c r="E24" s="12">
        <f t="shared" si="6"/>
        <v>18803.418803418805</v>
      </c>
      <c r="F24" s="12">
        <f t="shared" si="4"/>
        <v>6092.8247863247852</v>
      </c>
      <c r="G24" s="32">
        <f t="shared" si="1"/>
        <v>24896.24358974359</v>
      </c>
    </row>
    <row r="25" spans="1:7" s="5" customFormat="1">
      <c r="A25" s="5">
        <f t="shared" si="2"/>
        <v>9</v>
      </c>
      <c r="B25" s="30">
        <f t="shared" si="0"/>
        <v>43890</v>
      </c>
      <c r="C25" s="12"/>
      <c r="D25" s="12">
        <f t="shared" si="5"/>
        <v>2105982.9059829051</v>
      </c>
      <c r="E25" s="12">
        <f t="shared" si="6"/>
        <v>18803.418803418805</v>
      </c>
      <c r="F25" s="12">
        <f t="shared" si="4"/>
        <v>5649.2991452991428</v>
      </c>
      <c r="G25" s="32">
        <f t="shared" si="1"/>
        <v>24452.717948717946</v>
      </c>
    </row>
    <row r="26" spans="1:7" s="5" customFormat="1">
      <c r="A26" s="5">
        <f t="shared" si="2"/>
        <v>10</v>
      </c>
      <c r="B26" s="30">
        <f t="shared" si="0"/>
        <v>43921</v>
      </c>
      <c r="C26" s="12"/>
      <c r="D26" s="12">
        <f t="shared" si="5"/>
        <v>2087179.4871794863</v>
      </c>
      <c r="E26" s="12">
        <f t="shared" si="6"/>
        <v>18803.418803418805</v>
      </c>
      <c r="F26" s="12">
        <f t="shared" si="4"/>
        <v>5984.9871794871769</v>
      </c>
      <c r="G26" s="32">
        <f t="shared" si="1"/>
        <v>24788.405982905981</v>
      </c>
    </row>
    <row r="27" spans="1:7" s="5" customFormat="1">
      <c r="A27" s="5">
        <f t="shared" si="2"/>
        <v>11</v>
      </c>
      <c r="B27" s="30">
        <f t="shared" si="0"/>
        <v>43951</v>
      </c>
      <c r="C27" s="12"/>
      <c r="D27" s="12">
        <f t="shared" si="5"/>
        <v>2068376.0683760676</v>
      </c>
      <c r="E27" s="12">
        <f t="shared" si="6"/>
        <v>18803.418803418805</v>
      </c>
      <c r="F27" s="12">
        <f>(B27-B26)*$D$4*D27/360</f>
        <v>5739.743589743588</v>
      </c>
      <c r="G27" s="32">
        <f t="shared" si="1"/>
        <v>24543.162393162391</v>
      </c>
    </row>
    <row r="28" spans="1:7" s="5" customFormat="1">
      <c r="A28" s="5">
        <f t="shared" si="2"/>
        <v>12</v>
      </c>
      <c r="B28" s="30">
        <f t="shared" si="0"/>
        <v>43982</v>
      </c>
      <c r="C28" s="12"/>
      <c r="D28" s="12">
        <f t="shared" si="5"/>
        <v>2049572.6495726488</v>
      </c>
      <c r="E28" s="12">
        <f t="shared" si="6"/>
        <v>18803.418803418805</v>
      </c>
      <c r="F28" s="12">
        <f t="shared" si="4"/>
        <v>5877.1495726495714</v>
      </c>
      <c r="G28" s="32">
        <f t="shared" si="1"/>
        <v>24680.568376068375</v>
      </c>
    </row>
    <row r="29" spans="1:7" s="5" customFormat="1">
      <c r="A29" s="5">
        <f t="shared" si="2"/>
        <v>13</v>
      </c>
      <c r="B29" s="30">
        <f t="shared" si="0"/>
        <v>44012</v>
      </c>
      <c r="C29" s="12"/>
      <c r="D29" s="12">
        <f t="shared" si="5"/>
        <v>2030769.2307692301</v>
      </c>
      <c r="E29" s="12">
        <f t="shared" si="6"/>
        <v>18803.418803418805</v>
      </c>
      <c r="F29" s="12">
        <f t="shared" si="4"/>
        <v>5635.3846153846143</v>
      </c>
      <c r="G29" s="32">
        <f t="shared" si="1"/>
        <v>24438.803418803418</v>
      </c>
    </row>
    <row r="30" spans="1:7" s="5" customFormat="1">
      <c r="A30" s="5">
        <f t="shared" si="2"/>
        <v>14</v>
      </c>
      <c r="B30" s="30">
        <f t="shared" si="0"/>
        <v>44043</v>
      </c>
      <c r="C30" s="12"/>
      <c r="D30" s="12">
        <f t="shared" si="5"/>
        <v>2011965.8119658113</v>
      </c>
      <c r="E30" s="12">
        <f t="shared" si="6"/>
        <v>18803.418803418805</v>
      </c>
      <c r="F30" s="12">
        <f t="shared" si="4"/>
        <v>5769.311965811964</v>
      </c>
      <c r="G30" s="32">
        <f t="shared" si="1"/>
        <v>24572.73076923077</v>
      </c>
    </row>
    <row r="31" spans="1:7" s="5" customFormat="1">
      <c r="A31" s="5">
        <f t="shared" si="2"/>
        <v>15</v>
      </c>
      <c r="B31" s="30">
        <f t="shared" si="0"/>
        <v>44074</v>
      </c>
      <c r="C31" s="12"/>
      <c r="D31" s="12">
        <f t="shared" si="5"/>
        <v>1993162.3931623925</v>
      </c>
      <c r="E31" s="12">
        <f t="shared" si="6"/>
        <v>18803.418803418805</v>
      </c>
      <c r="F31" s="12">
        <f t="shared" si="4"/>
        <v>5715.3931623931603</v>
      </c>
      <c r="G31" s="32">
        <f t="shared" si="1"/>
        <v>24518.811965811965</v>
      </c>
    </row>
    <row r="32" spans="1:7" s="5" customFormat="1">
      <c r="A32" s="5">
        <f t="shared" si="2"/>
        <v>16</v>
      </c>
      <c r="B32" s="30">
        <f t="shared" si="0"/>
        <v>44104</v>
      </c>
      <c r="C32" s="12"/>
      <c r="D32" s="12">
        <f t="shared" si="5"/>
        <v>1974358.9743589738</v>
      </c>
      <c r="E32" s="12">
        <f t="shared" si="6"/>
        <v>18803.418803418805</v>
      </c>
      <c r="F32" s="12">
        <f t="shared" si="4"/>
        <v>5478.8461538461524</v>
      </c>
      <c r="G32" s="32">
        <f t="shared" si="1"/>
        <v>24282.264957264957</v>
      </c>
    </row>
    <row r="33" spans="1:7" s="5" customFormat="1">
      <c r="A33" s="5">
        <f t="shared" si="2"/>
        <v>17</v>
      </c>
      <c r="B33" s="30">
        <f t="shared" si="0"/>
        <v>44135</v>
      </c>
      <c r="C33" s="12"/>
      <c r="D33" s="12">
        <f t="shared" si="5"/>
        <v>1955555.555555555</v>
      </c>
      <c r="E33" s="12">
        <f t="shared" si="6"/>
        <v>18803.418803418805</v>
      </c>
      <c r="F33" s="12">
        <f>(B33-B32)*$D$4*D33/360</f>
        <v>5607.5555555555538</v>
      </c>
      <c r="G33" s="32">
        <f t="shared" si="1"/>
        <v>24410.974358974359</v>
      </c>
    </row>
    <row r="34" spans="1:7" s="5" customFormat="1">
      <c r="A34" s="5">
        <f t="shared" si="2"/>
        <v>18</v>
      </c>
      <c r="B34" s="30">
        <f t="shared" si="0"/>
        <v>44165</v>
      </c>
      <c r="C34" s="14"/>
      <c r="D34" s="12">
        <f t="shared" si="5"/>
        <v>1936752.1367521363</v>
      </c>
      <c r="E34" s="12">
        <f t="shared" si="6"/>
        <v>18803.418803418805</v>
      </c>
      <c r="F34" s="12">
        <f t="shared" si="4"/>
        <v>5374.4871794871788</v>
      </c>
      <c r="G34" s="32">
        <f t="shared" si="1"/>
        <v>24177.905982905984</v>
      </c>
    </row>
    <row r="35" spans="1:7" s="5" customFormat="1">
      <c r="A35" s="5">
        <f t="shared" si="2"/>
        <v>19</v>
      </c>
      <c r="B35" s="33">
        <f t="shared" si="0"/>
        <v>44196</v>
      </c>
      <c r="C35" s="15"/>
      <c r="D35" s="13">
        <f t="shared" si="5"/>
        <v>1917948.7179487175</v>
      </c>
      <c r="E35" s="13">
        <f t="shared" si="6"/>
        <v>18803.418803418805</v>
      </c>
      <c r="F35" s="13">
        <f t="shared" si="4"/>
        <v>5499.7179487179474</v>
      </c>
      <c r="G35" s="34">
        <f t="shared" si="1"/>
        <v>24303.13675213675</v>
      </c>
    </row>
    <row r="36" spans="1:7" s="5" customFormat="1">
      <c r="A36" s="5">
        <f t="shared" si="2"/>
        <v>20</v>
      </c>
      <c r="B36" s="30">
        <f t="shared" si="0"/>
        <v>44227</v>
      </c>
      <c r="C36" s="14"/>
      <c r="D36" s="12">
        <f t="shared" si="5"/>
        <v>1899145.2991452988</v>
      </c>
      <c r="E36" s="12">
        <f t="shared" si="6"/>
        <v>18803.418803418805</v>
      </c>
      <c r="F36" s="12">
        <f>(B36-B35)*D36*$D$4/360</f>
        <v>5445.7991452991455</v>
      </c>
      <c r="G36" s="32">
        <f t="shared" si="1"/>
        <v>24249.217948717949</v>
      </c>
    </row>
    <row r="37" spans="1:7" s="5" customFormat="1">
      <c r="A37" s="5">
        <f t="shared" si="2"/>
        <v>21</v>
      </c>
      <c r="B37" s="30">
        <f t="shared" si="0"/>
        <v>44255</v>
      </c>
      <c r="C37" s="14"/>
      <c r="D37" s="12">
        <f t="shared" si="5"/>
        <v>1880341.88034188</v>
      </c>
      <c r="E37" s="12">
        <f t="shared" si="6"/>
        <v>18803.418803418805</v>
      </c>
      <c r="F37" s="12">
        <f t="shared" ref="F37:F100" si="7">(B37-B36)*D37*$D$4/360</f>
        <v>4870.0854700854698</v>
      </c>
      <c r="G37" s="32">
        <f t="shared" si="1"/>
        <v>23673.504273504273</v>
      </c>
    </row>
    <row r="38" spans="1:7" s="5" customFormat="1">
      <c r="A38" s="5">
        <f t="shared" si="2"/>
        <v>22</v>
      </c>
      <c r="B38" s="30">
        <f t="shared" si="0"/>
        <v>44286</v>
      </c>
      <c r="C38" s="14"/>
      <c r="D38" s="12">
        <f t="shared" si="5"/>
        <v>1861538.4615384613</v>
      </c>
      <c r="E38" s="12">
        <f t="shared" si="6"/>
        <v>18803.418803418805</v>
      </c>
      <c r="F38" s="12">
        <f t="shared" si="7"/>
        <v>5337.9615384615381</v>
      </c>
      <c r="G38" s="32">
        <f t="shared" si="1"/>
        <v>24141.380341880344</v>
      </c>
    </row>
    <row r="39" spans="1:7" s="5" customFormat="1">
      <c r="A39" s="5">
        <f t="shared" si="2"/>
        <v>23</v>
      </c>
      <c r="B39" s="30">
        <f t="shared" si="0"/>
        <v>44316</v>
      </c>
      <c r="C39" s="12"/>
      <c r="D39" s="12">
        <f t="shared" si="5"/>
        <v>1842735.0427350425</v>
      </c>
      <c r="E39" s="12">
        <f t="shared" si="6"/>
        <v>18803.418803418805</v>
      </c>
      <c r="F39" s="12">
        <f t="shared" si="7"/>
        <v>5113.5897435897432</v>
      </c>
      <c r="G39" s="32">
        <f t="shared" si="1"/>
        <v>23917.008547008547</v>
      </c>
    </row>
    <row r="40" spans="1:7" s="5" customFormat="1">
      <c r="A40" s="5">
        <f>A39+1</f>
        <v>24</v>
      </c>
      <c r="B40" s="30">
        <f t="shared" si="0"/>
        <v>44347</v>
      </c>
      <c r="C40" s="14"/>
      <c r="D40" s="12">
        <f t="shared" si="5"/>
        <v>1823931.6239316238</v>
      </c>
      <c r="E40" s="12">
        <f t="shared" si="6"/>
        <v>18803.418803418805</v>
      </c>
      <c r="F40" s="12">
        <f t="shared" si="7"/>
        <v>5230.1239316239316</v>
      </c>
      <c r="G40" s="32">
        <f t="shared" si="1"/>
        <v>24033.542735042734</v>
      </c>
    </row>
    <row r="41" spans="1:7" s="5" customFormat="1">
      <c r="A41" s="5">
        <f t="shared" si="2"/>
        <v>25</v>
      </c>
      <c r="B41" s="30">
        <f t="shared" si="0"/>
        <v>44377</v>
      </c>
      <c r="C41" s="14"/>
      <c r="D41" s="12">
        <f t="shared" si="5"/>
        <v>1805128.205128205</v>
      </c>
      <c r="E41" s="12">
        <f t="shared" si="6"/>
        <v>18803.418803418805</v>
      </c>
      <c r="F41" s="12">
        <f t="shared" si="7"/>
        <v>5009.2307692307695</v>
      </c>
      <c r="G41" s="32">
        <f t="shared" si="1"/>
        <v>23812.649572649574</v>
      </c>
    </row>
    <row r="42" spans="1:7" s="5" customFormat="1">
      <c r="A42" s="5">
        <f t="shared" si="2"/>
        <v>26</v>
      </c>
      <c r="B42" s="30">
        <f t="shared" si="0"/>
        <v>44408</v>
      </c>
      <c r="C42" s="14"/>
      <c r="D42" s="12">
        <f t="shared" si="5"/>
        <v>1786324.7863247863</v>
      </c>
      <c r="E42" s="12">
        <f t="shared" si="6"/>
        <v>18803.418803418805</v>
      </c>
      <c r="F42" s="12">
        <f t="shared" si="7"/>
        <v>5122.2863247863252</v>
      </c>
      <c r="G42" s="32">
        <f t="shared" si="1"/>
        <v>23925.705128205129</v>
      </c>
    </row>
    <row r="43" spans="1:7" s="5" customFormat="1">
      <c r="A43" s="5">
        <f t="shared" si="2"/>
        <v>27</v>
      </c>
      <c r="B43" s="30">
        <f t="shared" si="0"/>
        <v>44439</v>
      </c>
      <c r="C43" s="14"/>
      <c r="D43" s="12">
        <f t="shared" si="5"/>
        <v>1767521.3675213675</v>
      </c>
      <c r="E43" s="12">
        <f t="shared" si="6"/>
        <v>18803.418803418805</v>
      </c>
      <c r="F43" s="12">
        <f t="shared" si="7"/>
        <v>5068.3675213675215</v>
      </c>
      <c r="G43" s="32">
        <f t="shared" si="1"/>
        <v>23871.786324786328</v>
      </c>
    </row>
    <row r="44" spans="1:7" s="5" customFormat="1">
      <c r="A44" s="5">
        <f t="shared" si="2"/>
        <v>28</v>
      </c>
      <c r="B44" s="30">
        <f t="shared" si="0"/>
        <v>44469</v>
      </c>
      <c r="C44" s="14"/>
      <c r="D44" s="12">
        <f t="shared" si="5"/>
        <v>1748717.9487179487</v>
      </c>
      <c r="E44" s="12">
        <f t="shared" si="6"/>
        <v>18803.418803418805</v>
      </c>
      <c r="F44" s="12">
        <f t="shared" si="7"/>
        <v>4852.6923076923085</v>
      </c>
      <c r="G44" s="32">
        <f t="shared" si="1"/>
        <v>23656.111111111113</v>
      </c>
    </row>
    <row r="45" spans="1:7" s="5" customFormat="1">
      <c r="A45" s="5">
        <f t="shared" si="2"/>
        <v>29</v>
      </c>
      <c r="B45" s="30">
        <f t="shared" si="0"/>
        <v>44500</v>
      </c>
      <c r="C45" s="14"/>
      <c r="D45" s="12">
        <f t="shared" si="5"/>
        <v>1729914.52991453</v>
      </c>
      <c r="E45" s="12">
        <f t="shared" si="6"/>
        <v>18803.418803418805</v>
      </c>
      <c r="F45" s="12">
        <f t="shared" si="7"/>
        <v>4960.529914529915</v>
      </c>
      <c r="G45" s="32">
        <f t="shared" si="1"/>
        <v>23763.948717948719</v>
      </c>
    </row>
    <row r="46" spans="1:7" s="5" customFormat="1">
      <c r="A46" s="5">
        <f t="shared" si="2"/>
        <v>30</v>
      </c>
      <c r="B46" s="30">
        <f t="shared" si="0"/>
        <v>44530</v>
      </c>
      <c r="C46" s="14"/>
      <c r="D46" s="12">
        <f t="shared" si="5"/>
        <v>1711111.1111111112</v>
      </c>
      <c r="E46" s="12">
        <f t="shared" si="6"/>
        <v>18803.418803418805</v>
      </c>
      <c r="F46" s="12">
        <f t="shared" si="7"/>
        <v>4748.3333333333339</v>
      </c>
      <c r="G46" s="32">
        <f t="shared" si="1"/>
        <v>23551.75213675214</v>
      </c>
    </row>
    <row r="47" spans="1:7" s="5" customFormat="1">
      <c r="A47" s="5">
        <f t="shared" si="2"/>
        <v>31</v>
      </c>
      <c r="B47" s="33">
        <f t="shared" si="0"/>
        <v>44561</v>
      </c>
      <c r="C47" s="15"/>
      <c r="D47" s="13">
        <f t="shared" si="5"/>
        <v>1692307.6923076925</v>
      </c>
      <c r="E47" s="13">
        <f t="shared" si="6"/>
        <v>18803.418803418805</v>
      </c>
      <c r="F47" s="13">
        <f t="shared" si="7"/>
        <v>4852.6923076923085</v>
      </c>
      <c r="G47" s="34">
        <f t="shared" si="1"/>
        <v>23656.111111111113</v>
      </c>
    </row>
    <row r="48" spans="1:7" s="5" customFormat="1">
      <c r="A48" s="5">
        <f t="shared" si="2"/>
        <v>32</v>
      </c>
      <c r="B48" s="30">
        <f t="shared" si="0"/>
        <v>44592</v>
      </c>
      <c r="C48" s="14"/>
      <c r="D48" s="12">
        <f t="shared" si="5"/>
        <v>1673504.2735042737</v>
      </c>
      <c r="E48" s="12">
        <f t="shared" si="6"/>
        <v>18803.418803418805</v>
      </c>
      <c r="F48" s="12">
        <f t="shared" si="7"/>
        <v>4798.7735042735058</v>
      </c>
      <c r="G48" s="32">
        <f t="shared" si="1"/>
        <v>23602.192307692312</v>
      </c>
    </row>
    <row r="49" spans="1:7" s="5" customFormat="1">
      <c r="A49" s="5">
        <f t="shared" si="2"/>
        <v>33</v>
      </c>
      <c r="B49" s="30">
        <f t="shared" si="0"/>
        <v>44620</v>
      </c>
      <c r="C49" s="14"/>
      <c r="D49" s="12">
        <f t="shared" si="5"/>
        <v>1654700.854700855</v>
      </c>
      <c r="E49" s="12">
        <f t="shared" si="6"/>
        <v>18803.418803418805</v>
      </c>
      <c r="F49" s="12">
        <f t="shared" si="7"/>
        <v>4285.6752136752148</v>
      </c>
      <c r="G49" s="32">
        <f t="shared" si="1"/>
        <v>23089.094017094019</v>
      </c>
    </row>
    <row r="50" spans="1:7" s="5" customFormat="1">
      <c r="A50" s="5">
        <f t="shared" si="2"/>
        <v>34</v>
      </c>
      <c r="B50" s="30">
        <f t="shared" si="0"/>
        <v>44651</v>
      </c>
      <c r="C50" s="14"/>
      <c r="D50" s="12">
        <f t="shared" si="5"/>
        <v>1635897.4358974362</v>
      </c>
      <c r="E50" s="12">
        <f t="shared" si="6"/>
        <v>18803.418803418805</v>
      </c>
      <c r="F50" s="12">
        <f t="shared" si="7"/>
        <v>4690.9358974358984</v>
      </c>
      <c r="G50" s="32">
        <f t="shared" si="1"/>
        <v>23494.354700854703</v>
      </c>
    </row>
    <row r="51" spans="1:7" s="5" customFormat="1">
      <c r="A51" s="5">
        <f t="shared" si="2"/>
        <v>35</v>
      </c>
      <c r="B51" s="30">
        <f t="shared" si="0"/>
        <v>44681</v>
      </c>
      <c r="C51" s="14"/>
      <c r="D51" s="12">
        <f t="shared" si="5"/>
        <v>1617094.0170940175</v>
      </c>
      <c r="E51" s="12">
        <f t="shared" si="6"/>
        <v>18803.418803418805</v>
      </c>
      <c r="F51" s="12">
        <f t="shared" si="7"/>
        <v>4487.4358974358993</v>
      </c>
      <c r="G51" s="32">
        <f t="shared" si="1"/>
        <v>23290.854700854703</v>
      </c>
    </row>
    <row r="52" spans="1:7" s="5" customFormat="1">
      <c r="A52" s="5">
        <f t="shared" si="2"/>
        <v>36</v>
      </c>
      <c r="B52" s="30">
        <f t="shared" si="0"/>
        <v>44712</v>
      </c>
      <c r="C52" s="14"/>
      <c r="D52" s="12">
        <f t="shared" si="5"/>
        <v>1598290.5982905987</v>
      </c>
      <c r="E52" s="12">
        <f t="shared" si="6"/>
        <v>18803.418803418805</v>
      </c>
      <c r="F52" s="12">
        <f t="shared" si="7"/>
        <v>4583.0982905982919</v>
      </c>
      <c r="G52" s="32">
        <f t="shared" si="1"/>
        <v>23386.517094017097</v>
      </c>
    </row>
    <row r="53" spans="1:7" s="5" customFormat="1">
      <c r="A53" s="5">
        <f t="shared" si="2"/>
        <v>37</v>
      </c>
      <c r="B53" s="30">
        <f t="shared" si="0"/>
        <v>44742</v>
      </c>
      <c r="C53" s="14"/>
      <c r="D53" s="12">
        <f t="shared" si="5"/>
        <v>1579487.17948718</v>
      </c>
      <c r="E53" s="12">
        <f t="shared" si="6"/>
        <v>18803.418803418805</v>
      </c>
      <c r="F53" s="12">
        <f t="shared" si="7"/>
        <v>4383.0769230769247</v>
      </c>
      <c r="G53" s="32">
        <f t="shared" si="1"/>
        <v>23186.49572649573</v>
      </c>
    </row>
    <row r="54" spans="1:7" s="5" customFormat="1">
      <c r="A54" s="5">
        <f t="shared" si="2"/>
        <v>38</v>
      </c>
      <c r="B54" s="30">
        <f t="shared" si="0"/>
        <v>44773</v>
      </c>
      <c r="C54" s="14"/>
      <c r="D54" s="12">
        <f t="shared" si="5"/>
        <v>1560683.7606837612</v>
      </c>
      <c r="E54" s="12">
        <f t="shared" si="6"/>
        <v>18803.418803418805</v>
      </c>
      <c r="F54" s="12">
        <f t="shared" si="7"/>
        <v>4475.2606837606863</v>
      </c>
      <c r="G54" s="32">
        <f t="shared" si="1"/>
        <v>23278.679487179492</v>
      </c>
    </row>
    <row r="55" spans="1:7" s="5" customFormat="1">
      <c r="A55" s="5">
        <f t="shared" si="2"/>
        <v>39</v>
      </c>
      <c r="B55" s="30">
        <f t="shared" si="0"/>
        <v>44804</v>
      </c>
      <c r="C55" s="14"/>
      <c r="D55" s="12">
        <f t="shared" si="5"/>
        <v>1541880.3418803425</v>
      </c>
      <c r="E55" s="12">
        <f t="shared" si="6"/>
        <v>18803.418803418805</v>
      </c>
      <c r="F55" s="12">
        <f t="shared" si="7"/>
        <v>4421.3418803418826</v>
      </c>
      <c r="G55" s="32">
        <f t="shared" si="1"/>
        <v>23224.760683760687</v>
      </c>
    </row>
    <row r="56" spans="1:7" s="5" customFormat="1">
      <c r="A56" s="5">
        <f t="shared" si="2"/>
        <v>40</v>
      </c>
      <c r="B56" s="30">
        <f t="shared" si="0"/>
        <v>44834</v>
      </c>
      <c r="C56" s="14"/>
      <c r="D56" s="12">
        <f t="shared" si="5"/>
        <v>1523076.9230769237</v>
      </c>
      <c r="E56" s="12">
        <f t="shared" si="6"/>
        <v>18803.418803418805</v>
      </c>
      <c r="F56" s="12">
        <f t="shared" si="7"/>
        <v>4226.5384615384637</v>
      </c>
      <c r="G56" s="32">
        <f t="shared" si="1"/>
        <v>23029.957264957269</v>
      </c>
    </row>
    <row r="57" spans="1:7" s="5" customFormat="1">
      <c r="A57" s="5">
        <f t="shared" si="2"/>
        <v>41</v>
      </c>
      <c r="B57" s="30">
        <f t="shared" si="0"/>
        <v>44865</v>
      </c>
      <c r="C57" s="14"/>
      <c r="D57" s="12">
        <f t="shared" si="5"/>
        <v>1504273.504273505</v>
      </c>
      <c r="E57" s="12">
        <f t="shared" si="6"/>
        <v>18803.418803418805</v>
      </c>
      <c r="F57" s="12">
        <f t="shared" si="7"/>
        <v>4313.5042735042762</v>
      </c>
      <c r="G57" s="32">
        <f t="shared" si="1"/>
        <v>23116.923076923082</v>
      </c>
    </row>
    <row r="58" spans="1:7" s="5" customFormat="1">
      <c r="A58" s="5">
        <f t="shared" si="2"/>
        <v>42</v>
      </c>
      <c r="B58" s="30">
        <f t="shared" si="0"/>
        <v>44895</v>
      </c>
      <c r="C58" s="14"/>
      <c r="D58" s="12">
        <f t="shared" si="5"/>
        <v>1485470.0854700862</v>
      </c>
      <c r="E58" s="12">
        <f t="shared" si="6"/>
        <v>18803.418803418805</v>
      </c>
      <c r="F58" s="12">
        <f t="shared" si="7"/>
        <v>4122.1794871794891</v>
      </c>
      <c r="G58" s="32">
        <f t="shared" si="1"/>
        <v>22925.598290598293</v>
      </c>
    </row>
    <row r="59" spans="1:7" s="5" customFormat="1">
      <c r="A59" s="5">
        <f t="shared" si="2"/>
        <v>43</v>
      </c>
      <c r="B59" s="33">
        <f t="shared" si="0"/>
        <v>44926</v>
      </c>
      <c r="C59" s="15"/>
      <c r="D59" s="13">
        <f t="shared" si="5"/>
        <v>1466666.6666666674</v>
      </c>
      <c r="E59" s="13">
        <f t="shared" si="6"/>
        <v>18803.418803418805</v>
      </c>
      <c r="F59" s="13">
        <f t="shared" si="7"/>
        <v>4205.6666666666697</v>
      </c>
      <c r="G59" s="34">
        <f t="shared" si="1"/>
        <v>23009.085470085476</v>
      </c>
    </row>
    <row r="60" spans="1:7" s="5" customFormat="1">
      <c r="A60" s="5">
        <f t="shared" si="2"/>
        <v>44</v>
      </c>
      <c r="B60" s="30">
        <f t="shared" si="0"/>
        <v>44957</v>
      </c>
      <c r="C60" s="14"/>
      <c r="D60" s="12">
        <f t="shared" si="5"/>
        <v>1447863.2478632487</v>
      </c>
      <c r="E60" s="12">
        <f t="shared" si="6"/>
        <v>18803.418803418805</v>
      </c>
      <c r="F60" s="12">
        <f t="shared" si="7"/>
        <v>4151.747863247866</v>
      </c>
      <c r="G60" s="32">
        <f t="shared" si="1"/>
        <v>22955.166666666672</v>
      </c>
    </row>
    <row r="61" spans="1:7" s="5" customFormat="1">
      <c r="A61" s="5">
        <f t="shared" si="2"/>
        <v>45</v>
      </c>
      <c r="B61" s="30">
        <f t="shared" si="0"/>
        <v>44985</v>
      </c>
      <c r="C61" s="14"/>
      <c r="D61" s="12">
        <f t="shared" si="5"/>
        <v>1429059.8290598299</v>
      </c>
      <c r="E61" s="12">
        <f t="shared" si="6"/>
        <v>18803.418803418805</v>
      </c>
      <c r="F61" s="12">
        <f t="shared" si="7"/>
        <v>3701.2649572649602</v>
      </c>
      <c r="G61" s="32">
        <f t="shared" si="1"/>
        <v>22504.683760683765</v>
      </c>
    </row>
    <row r="62" spans="1:7" s="5" customFormat="1">
      <c r="A62" s="5">
        <f t="shared" si="2"/>
        <v>46</v>
      </c>
      <c r="B62" s="30">
        <f t="shared" si="0"/>
        <v>45016</v>
      </c>
      <c r="C62" s="14"/>
      <c r="D62" s="12">
        <f t="shared" si="5"/>
        <v>1410256.4102564112</v>
      </c>
      <c r="E62" s="12">
        <f t="shared" si="6"/>
        <v>18803.418803418805</v>
      </c>
      <c r="F62" s="12">
        <f t="shared" si="7"/>
        <v>4043.9102564102595</v>
      </c>
      <c r="G62" s="32">
        <f t="shared" si="1"/>
        <v>22847.329059829062</v>
      </c>
    </row>
    <row r="63" spans="1:7" s="5" customFormat="1">
      <c r="A63" s="5">
        <f t="shared" si="2"/>
        <v>47</v>
      </c>
      <c r="B63" s="30">
        <f t="shared" si="0"/>
        <v>45046</v>
      </c>
      <c r="C63" s="14"/>
      <c r="D63" s="12">
        <f t="shared" si="5"/>
        <v>1391452.9914529924</v>
      </c>
      <c r="E63" s="12">
        <f t="shared" si="6"/>
        <v>18803.418803418805</v>
      </c>
      <c r="F63" s="12">
        <f t="shared" si="7"/>
        <v>3861.2820512820545</v>
      </c>
      <c r="G63" s="32">
        <f t="shared" si="1"/>
        <v>22664.700854700859</v>
      </c>
    </row>
    <row r="64" spans="1:7" s="5" customFormat="1">
      <c r="A64" s="5">
        <f t="shared" si="2"/>
        <v>48</v>
      </c>
      <c r="B64" s="30">
        <f t="shared" si="0"/>
        <v>45077</v>
      </c>
      <c r="C64" s="14"/>
      <c r="D64" s="12">
        <f t="shared" si="5"/>
        <v>1372649.5726495737</v>
      </c>
      <c r="E64" s="12">
        <f t="shared" si="6"/>
        <v>18803.418803418805</v>
      </c>
      <c r="F64" s="12">
        <f t="shared" si="7"/>
        <v>3936.0726495726526</v>
      </c>
      <c r="G64" s="32">
        <f t="shared" si="1"/>
        <v>22739.491452991457</v>
      </c>
    </row>
    <row r="65" spans="1:7" s="5" customFormat="1">
      <c r="A65" s="5">
        <f t="shared" si="2"/>
        <v>49</v>
      </c>
      <c r="B65" s="30">
        <f t="shared" si="0"/>
        <v>45107</v>
      </c>
      <c r="C65" s="14"/>
      <c r="D65" s="12">
        <f t="shared" si="5"/>
        <v>1353846.1538461549</v>
      </c>
      <c r="E65" s="12">
        <f t="shared" si="6"/>
        <v>18803.418803418805</v>
      </c>
      <c r="F65" s="12">
        <f t="shared" si="7"/>
        <v>3756.9230769230803</v>
      </c>
      <c r="G65" s="32">
        <f t="shared" si="1"/>
        <v>22560.341880341886</v>
      </c>
    </row>
    <row r="66" spans="1:7" s="5" customFormat="1">
      <c r="A66" s="5">
        <f t="shared" si="2"/>
        <v>50</v>
      </c>
      <c r="B66" s="30">
        <f t="shared" si="0"/>
        <v>45138</v>
      </c>
      <c r="C66" s="14"/>
      <c r="D66" s="12">
        <f t="shared" si="5"/>
        <v>1335042.7350427362</v>
      </c>
      <c r="E66" s="12">
        <f t="shared" si="6"/>
        <v>18803.418803418805</v>
      </c>
      <c r="F66" s="12">
        <f t="shared" si="7"/>
        <v>3828.2350427350461</v>
      </c>
      <c r="G66" s="32">
        <f t="shared" si="1"/>
        <v>22631.653846153851</v>
      </c>
    </row>
    <row r="67" spans="1:7" s="5" customFormat="1">
      <c r="A67" s="5">
        <f t="shared" si="2"/>
        <v>51</v>
      </c>
      <c r="B67" s="30">
        <f t="shared" si="0"/>
        <v>45169</v>
      </c>
      <c r="C67" s="14"/>
      <c r="D67" s="12">
        <f t="shared" si="5"/>
        <v>1316239.3162393174</v>
      </c>
      <c r="E67" s="12">
        <f t="shared" si="6"/>
        <v>18803.418803418805</v>
      </c>
      <c r="F67" s="12">
        <f t="shared" si="7"/>
        <v>3774.3162393162429</v>
      </c>
      <c r="G67" s="32">
        <f t="shared" si="1"/>
        <v>22577.735042735047</v>
      </c>
    </row>
    <row r="68" spans="1:7" s="5" customFormat="1">
      <c r="A68" s="5">
        <f t="shared" si="2"/>
        <v>52</v>
      </c>
      <c r="B68" s="30">
        <f t="shared" si="0"/>
        <v>45199</v>
      </c>
      <c r="C68" s="14"/>
      <c r="D68" s="12">
        <f t="shared" si="5"/>
        <v>1297435.8974358987</v>
      </c>
      <c r="E68" s="12">
        <f t="shared" si="6"/>
        <v>18803.418803418805</v>
      </c>
      <c r="F68" s="12">
        <f t="shared" si="7"/>
        <v>3600.3846153846193</v>
      </c>
      <c r="G68" s="32">
        <f t="shared" si="1"/>
        <v>22403.803418803425</v>
      </c>
    </row>
    <row r="69" spans="1:7" s="5" customFormat="1">
      <c r="A69" s="5">
        <f t="shared" si="2"/>
        <v>53</v>
      </c>
      <c r="B69" s="30">
        <f t="shared" si="0"/>
        <v>45230</v>
      </c>
      <c r="C69" s="14"/>
      <c r="D69" s="12">
        <f t="shared" si="5"/>
        <v>1278632.4786324799</v>
      </c>
      <c r="E69" s="12">
        <f t="shared" si="6"/>
        <v>18803.418803418805</v>
      </c>
      <c r="F69" s="12">
        <f t="shared" si="7"/>
        <v>3666.4786324786364</v>
      </c>
      <c r="G69" s="32">
        <f t="shared" si="1"/>
        <v>22469.897435897441</v>
      </c>
    </row>
    <row r="70" spans="1:7" s="5" customFormat="1">
      <c r="A70" s="5">
        <f t="shared" si="2"/>
        <v>54</v>
      </c>
      <c r="B70" s="30">
        <f t="shared" si="0"/>
        <v>45260</v>
      </c>
      <c r="C70" s="14"/>
      <c r="D70" s="12">
        <f t="shared" si="5"/>
        <v>1259829.0598290612</v>
      </c>
      <c r="E70" s="12">
        <f t="shared" si="6"/>
        <v>18803.418803418805</v>
      </c>
      <c r="F70" s="12">
        <f t="shared" si="7"/>
        <v>3496.0256410256457</v>
      </c>
      <c r="G70" s="32">
        <f t="shared" si="1"/>
        <v>22299.444444444449</v>
      </c>
    </row>
    <row r="71" spans="1:7" s="5" customFormat="1">
      <c r="A71" s="5">
        <f t="shared" si="2"/>
        <v>55</v>
      </c>
      <c r="B71" s="33">
        <f t="shared" si="0"/>
        <v>45291</v>
      </c>
      <c r="C71" s="15"/>
      <c r="D71" s="13">
        <f t="shared" si="5"/>
        <v>1241025.6410256424</v>
      </c>
      <c r="E71" s="13">
        <f t="shared" si="6"/>
        <v>18803.418803418805</v>
      </c>
      <c r="F71" s="13">
        <f t="shared" si="7"/>
        <v>3558.6410256410304</v>
      </c>
      <c r="G71" s="34">
        <f t="shared" si="1"/>
        <v>22362.059829059835</v>
      </c>
    </row>
    <row r="72" spans="1:7" s="5" customFormat="1">
      <c r="A72" s="5">
        <f t="shared" si="2"/>
        <v>56</v>
      </c>
      <c r="B72" s="30">
        <f t="shared" si="0"/>
        <v>45322</v>
      </c>
      <c r="C72" s="14"/>
      <c r="D72" s="12">
        <f t="shared" si="5"/>
        <v>1222222.2222222236</v>
      </c>
      <c r="E72" s="12">
        <f t="shared" si="6"/>
        <v>18803.418803418805</v>
      </c>
      <c r="F72" s="12">
        <f t="shared" si="7"/>
        <v>3504.7222222222267</v>
      </c>
      <c r="G72" s="32">
        <f t="shared" si="1"/>
        <v>22308.141025641031</v>
      </c>
    </row>
    <row r="73" spans="1:7" s="5" customFormat="1">
      <c r="A73" s="5">
        <f t="shared" si="2"/>
        <v>57</v>
      </c>
      <c r="B73" s="30">
        <f t="shared" si="0"/>
        <v>45351</v>
      </c>
      <c r="C73" s="14"/>
      <c r="D73" s="12">
        <f t="shared" si="5"/>
        <v>1203418.8034188049</v>
      </c>
      <c r="E73" s="12">
        <f t="shared" si="6"/>
        <v>18803.418803418805</v>
      </c>
      <c r="F73" s="12">
        <f t="shared" si="7"/>
        <v>3228.170940170944</v>
      </c>
      <c r="G73" s="32">
        <f t="shared" si="1"/>
        <v>22031.58974358975</v>
      </c>
    </row>
    <row r="74" spans="1:7" s="5" customFormat="1">
      <c r="A74" s="5">
        <f t="shared" si="2"/>
        <v>58</v>
      </c>
      <c r="B74" s="30">
        <f t="shared" si="0"/>
        <v>45382</v>
      </c>
      <c r="C74" s="14"/>
      <c r="D74" s="12">
        <f t="shared" si="5"/>
        <v>1184615.3846153861</v>
      </c>
      <c r="E74" s="12">
        <f t="shared" si="6"/>
        <v>18803.418803418805</v>
      </c>
      <c r="F74" s="12">
        <f t="shared" si="7"/>
        <v>3396.8846153846202</v>
      </c>
      <c r="G74" s="32">
        <f t="shared" si="1"/>
        <v>22200.303418803425</v>
      </c>
    </row>
    <row r="75" spans="1:7" s="5" customFormat="1">
      <c r="A75" s="5">
        <f t="shared" si="2"/>
        <v>59</v>
      </c>
      <c r="B75" s="30">
        <f t="shared" si="0"/>
        <v>45412</v>
      </c>
      <c r="C75" s="14"/>
      <c r="D75" s="12">
        <f t="shared" si="5"/>
        <v>1165811.9658119674</v>
      </c>
      <c r="E75" s="12">
        <f t="shared" si="6"/>
        <v>18803.418803418805</v>
      </c>
      <c r="F75" s="12">
        <f t="shared" si="7"/>
        <v>3235.1282051282096</v>
      </c>
      <c r="G75" s="32">
        <f t="shared" si="1"/>
        <v>22038.547008547015</v>
      </c>
    </row>
    <row r="76" spans="1:7" s="5" customFormat="1">
      <c r="A76" s="5">
        <f t="shared" si="2"/>
        <v>60</v>
      </c>
      <c r="B76" s="30">
        <f t="shared" si="0"/>
        <v>45443</v>
      </c>
      <c r="C76" s="14"/>
      <c r="D76" s="12">
        <f t="shared" si="5"/>
        <v>1147008.5470085486</v>
      </c>
      <c r="E76" s="12">
        <f t="shared" si="6"/>
        <v>18803.418803418805</v>
      </c>
      <c r="F76" s="12">
        <f t="shared" si="7"/>
        <v>3289.0470085470133</v>
      </c>
      <c r="G76" s="32">
        <f t="shared" si="1"/>
        <v>22092.46581196582</v>
      </c>
    </row>
    <row r="77" spans="1:7" s="5" customFormat="1">
      <c r="A77" s="5">
        <f t="shared" si="2"/>
        <v>61</v>
      </c>
      <c r="B77" s="30">
        <f t="shared" si="0"/>
        <v>45473</v>
      </c>
      <c r="C77" s="14"/>
      <c r="D77" s="12">
        <f t="shared" si="5"/>
        <v>1128205.1282051299</v>
      </c>
      <c r="E77" s="12">
        <f t="shared" si="6"/>
        <v>18803.418803418805</v>
      </c>
      <c r="F77" s="12">
        <f t="shared" si="7"/>
        <v>3130.7692307692359</v>
      </c>
      <c r="G77" s="32">
        <f t="shared" si="1"/>
        <v>21934.188034188039</v>
      </c>
    </row>
    <row r="78" spans="1:7" s="5" customFormat="1">
      <c r="A78" s="5">
        <f t="shared" si="2"/>
        <v>62</v>
      </c>
      <c r="B78" s="30">
        <f t="shared" ref="B78:B136" si="8">EOMONTH(B77,1)</f>
        <v>45504</v>
      </c>
      <c r="C78" s="14"/>
      <c r="D78" s="12">
        <f t="shared" si="5"/>
        <v>1109401.7094017111</v>
      </c>
      <c r="E78" s="12">
        <f t="shared" si="6"/>
        <v>18803.418803418805</v>
      </c>
      <c r="F78" s="12">
        <f t="shared" si="7"/>
        <v>3181.2094017094064</v>
      </c>
      <c r="G78" s="32">
        <f t="shared" si="1"/>
        <v>21984.628205128211</v>
      </c>
    </row>
    <row r="79" spans="1:7" s="5" customFormat="1">
      <c r="A79" s="5">
        <f t="shared" si="2"/>
        <v>63</v>
      </c>
      <c r="B79" s="30">
        <f t="shared" si="8"/>
        <v>45535</v>
      </c>
      <c r="C79" s="14"/>
      <c r="D79" s="12">
        <f t="shared" si="5"/>
        <v>1090598.2905982924</v>
      </c>
      <c r="E79" s="12">
        <f t="shared" si="6"/>
        <v>18803.418803418805</v>
      </c>
      <c r="F79" s="12">
        <f t="shared" si="7"/>
        <v>3127.2905982906032</v>
      </c>
      <c r="G79" s="32">
        <f t="shared" si="1"/>
        <v>21930.709401709406</v>
      </c>
    </row>
    <row r="80" spans="1:7" s="5" customFormat="1">
      <c r="A80" s="5">
        <f t="shared" si="2"/>
        <v>64</v>
      </c>
      <c r="B80" s="30">
        <f t="shared" si="8"/>
        <v>45565</v>
      </c>
      <c r="C80" s="14"/>
      <c r="D80" s="12">
        <f t="shared" si="5"/>
        <v>1071794.8717948736</v>
      </c>
      <c r="E80" s="12">
        <f t="shared" si="6"/>
        <v>18803.418803418805</v>
      </c>
      <c r="F80" s="12">
        <f t="shared" si="7"/>
        <v>2974.2307692307745</v>
      </c>
      <c r="G80" s="32">
        <f t="shared" si="1"/>
        <v>21777.649572649578</v>
      </c>
    </row>
    <row r="81" spans="1:7" s="5" customFormat="1">
      <c r="A81" s="5">
        <f t="shared" si="2"/>
        <v>65</v>
      </c>
      <c r="B81" s="30">
        <f t="shared" si="8"/>
        <v>45596</v>
      </c>
      <c r="C81" s="14"/>
      <c r="D81" s="12">
        <f t="shared" si="5"/>
        <v>1052991.4529914549</v>
      </c>
      <c r="E81" s="12">
        <f t="shared" si="6"/>
        <v>18803.418803418805</v>
      </c>
      <c r="F81" s="12">
        <f t="shared" si="7"/>
        <v>3019.4529914529967</v>
      </c>
      <c r="G81" s="32">
        <f t="shared" ref="G81:G136" si="9">E81+F81</f>
        <v>21822.8717948718</v>
      </c>
    </row>
    <row r="82" spans="1:7" s="5" customFormat="1">
      <c r="A82" s="5">
        <f t="shared" ref="A82:A136" si="10">A81+1</f>
        <v>66</v>
      </c>
      <c r="B82" s="30">
        <f t="shared" si="8"/>
        <v>45626</v>
      </c>
      <c r="C82" s="14"/>
      <c r="D82" s="12">
        <f t="shared" si="5"/>
        <v>1034188.0341880361</v>
      </c>
      <c r="E82" s="12">
        <f t="shared" si="6"/>
        <v>18803.418803418805</v>
      </c>
      <c r="F82" s="12">
        <f t="shared" si="7"/>
        <v>2869.8717948718008</v>
      </c>
      <c r="G82" s="32">
        <f t="shared" si="9"/>
        <v>21673.290598290605</v>
      </c>
    </row>
    <row r="83" spans="1:7" s="5" customFormat="1">
      <c r="A83" s="5">
        <f t="shared" si="10"/>
        <v>67</v>
      </c>
      <c r="B83" s="33">
        <f t="shared" si="8"/>
        <v>45657</v>
      </c>
      <c r="C83" s="15"/>
      <c r="D83" s="13">
        <f t="shared" si="5"/>
        <v>1015384.6153846174</v>
      </c>
      <c r="E83" s="13">
        <f t="shared" si="6"/>
        <v>18803.418803418805</v>
      </c>
      <c r="F83" s="13">
        <f t="shared" si="7"/>
        <v>2911.6153846153907</v>
      </c>
      <c r="G83" s="34">
        <f t="shared" si="9"/>
        <v>21715.034188034195</v>
      </c>
    </row>
    <row r="84" spans="1:7" s="5" customFormat="1">
      <c r="A84" s="5">
        <f t="shared" si="10"/>
        <v>68</v>
      </c>
      <c r="B84" s="30">
        <f t="shared" si="8"/>
        <v>45688</v>
      </c>
      <c r="C84" s="14"/>
      <c r="D84" s="12">
        <f t="shared" si="5"/>
        <v>996581.1965811986</v>
      </c>
      <c r="E84" s="12">
        <f t="shared" si="6"/>
        <v>18803.418803418805</v>
      </c>
      <c r="F84" s="12">
        <f t="shared" si="7"/>
        <v>2857.696581196587</v>
      </c>
      <c r="G84" s="32">
        <f t="shared" si="9"/>
        <v>21661.11538461539</v>
      </c>
    </row>
    <row r="85" spans="1:7" s="5" customFormat="1">
      <c r="A85" s="5">
        <f t="shared" si="10"/>
        <v>69</v>
      </c>
      <c r="B85" s="30">
        <f t="shared" si="8"/>
        <v>45716</v>
      </c>
      <c r="C85" s="14"/>
      <c r="D85" s="12">
        <f t="shared" si="5"/>
        <v>977777.77777777985</v>
      </c>
      <c r="E85" s="12">
        <f t="shared" si="6"/>
        <v>18803.418803418805</v>
      </c>
      <c r="F85" s="12">
        <f t="shared" si="7"/>
        <v>2532.4444444444498</v>
      </c>
      <c r="G85" s="32">
        <f t="shared" si="9"/>
        <v>21335.863247863253</v>
      </c>
    </row>
    <row r="86" spans="1:7" s="5" customFormat="1">
      <c r="A86" s="5">
        <f t="shared" si="10"/>
        <v>70</v>
      </c>
      <c r="B86" s="30">
        <f t="shared" si="8"/>
        <v>45747</v>
      </c>
      <c r="C86" s="14"/>
      <c r="D86" s="12">
        <f t="shared" ref="D86:D136" si="11">D85-E85</f>
        <v>958974.35897436109</v>
      </c>
      <c r="E86" s="12">
        <f t="shared" ref="E86:E136" si="12">E85</f>
        <v>18803.418803418805</v>
      </c>
      <c r="F86" s="12">
        <f t="shared" si="7"/>
        <v>2749.858974358981</v>
      </c>
      <c r="G86" s="32">
        <f t="shared" si="9"/>
        <v>21553.277777777785</v>
      </c>
    </row>
    <row r="87" spans="1:7" s="5" customFormat="1">
      <c r="A87" s="5">
        <f t="shared" si="10"/>
        <v>71</v>
      </c>
      <c r="B87" s="30">
        <f t="shared" si="8"/>
        <v>45777</v>
      </c>
      <c r="C87" s="14"/>
      <c r="D87" s="12">
        <f t="shared" si="11"/>
        <v>940170.94017094234</v>
      </c>
      <c r="E87" s="12">
        <f t="shared" si="12"/>
        <v>18803.418803418805</v>
      </c>
      <c r="F87" s="12">
        <f t="shared" si="7"/>
        <v>2608.9743589743657</v>
      </c>
      <c r="G87" s="32">
        <f t="shared" si="9"/>
        <v>21412.393162393171</v>
      </c>
    </row>
    <row r="88" spans="1:7" s="5" customFormat="1">
      <c r="A88" s="5">
        <f t="shared" si="10"/>
        <v>72</v>
      </c>
      <c r="B88" s="30">
        <f t="shared" si="8"/>
        <v>45808</v>
      </c>
      <c r="C88" s="14"/>
      <c r="D88" s="12">
        <f t="shared" si="11"/>
        <v>921367.52136752359</v>
      </c>
      <c r="E88" s="12">
        <f t="shared" si="12"/>
        <v>18803.418803418805</v>
      </c>
      <c r="F88" s="12">
        <f t="shared" si="7"/>
        <v>2642.021367521374</v>
      </c>
      <c r="G88" s="32">
        <f t="shared" si="9"/>
        <v>21445.440170940179</v>
      </c>
    </row>
    <row r="89" spans="1:7" s="5" customFormat="1">
      <c r="A89" s="5">
        <f t="shared" si="10"/>
        <v>73</v>
      </c>
      <c r="B89" s="30">
        <f t="shared" si="8"/>
        <v>45838</v>
      </c>
      <c r="C89" s="14"/>
      <c r="D89" s="12">
        <f t="shared" si="11"/>
        <v>902564.10256410483</v>
      </c>
      <c r="E89" s="12">
        <f t="shared" si="12"/>
        <v>18803.418803418805</v>
      </c>
      <c r="F89" s="12">
        <f t="shared" si="7"/>
        <v>2504.6153846153911</v>
      </c>
      <c r="G89" s="32">
        <f t="shared" si="9"/>
        <v>21308.034188034195</v>
      </c>
    </row>
    <row r="90" spans="1:7" s="5" customFormat="1">
      <c r="A90" s="5">
        <f t="shared" si="10"/>
        <v>74</v>
      </c>
      <c r="B90" s="30">
        <f t="shared" si="8"/>
        <v>45869</v>
      </c>
      <c r="C90" s="14"/>
      <c r="D90" s="12">
        <f t="shared" si="11"/>
        <v>883760.68376068608</v>
      </c>
      <c r="E90" s="12">
        <f t="shared" si="12"/>
        <v>18803.418803418805</v>
      </c>
      <c r="F90" s="12">
        <f t="shared" si="7"/>
        <v>2534.1837606837676</v>
      </c>
      <c r="G90" s="32">
        <f t="shared" si="9"/>
        <v>21337.602564102574</v>
      </c>
    </row>
    <row r="91" spans="1:7" s="5" customFormat="1">
      <c r="A91" s="5">
        <f t="shared" si="10"/>
        <v>75</v>
      </c>
      <c r="B91" s="30">
        <f t="shared" si="8"/>
        <v>45900</v>
      </c>
      <c r="C91" s="14"/>
      <c r="D91" s="12">
        <f t="shared" si="11"/>
        <v>864957.26495726733</v>
      </c>
      <c r="E91" s="12">
        <f t="shared" si="12"/>
        <v>18803.418803418805</v>
      </c>
      <c r="F91" s="12">
        <f t="shared" si="7"/>
        <v>2480.2649572649643</v>
      </c>
      <c r="G91" s="32">
        <f t="shared" si="9"/>
        <v>21283.683760683769</v>
      </c>
    </row>
    <row r="92" spans="1:7" s="5" customFormat="1">
      <c r="A92" s="5">
        <f t="shared" si="10"/>
        <v>76</v>
      </c>
      <c r="B92" s="30">
        <f t="shared" si="8"/>
        <v>45930</v>
      </c>
      <c r="C92" s="14"/>
      <c r="D92" s="12">
        <f t="shared" si="11"/>
        <v>846153.84615384857</v>
      </c>
      <c r="E92" s="12">
        <f t="shared" si="12"/>
        <v>18803.418803418805</v>
      </c>
      <c r="F92" s="12">
        <f t="shared" si="7"/>
        <v>2348.0769230769301</v>
      </c>
      <c r="G92" s="32">
        <f t="shared" si="9"/>
        <v>21151.495726495734</v>
      </c>
    </row>
    <row r="93" spans="1:7" s="5" customFormat="1">
      <c r="A93" s="5">
        <f t="shared" si="10"/>
        <v>77</v>
      </c>
      <c r="B93" s="30">
        <f t="shared" si="8"/>
        <v>45961</v>
      </c>
      <c r="C93" s="14"/>
      <c r="D93" s="12">
        <f t="shared" si="11"/>
        <v>827350.42735042982</v>
      </c>
      <c r="E93" s="12">
        <f t="shared" si="12"/>
        <v>18803.418803418805</v>
      </c>
      <c r="F93" s="12">
        <f t="shared" si="7"/>
        <v>2372.4273504273574</v>
      </c>
      <c r="G93" s="32">
        <f t="shared" si="9"/>
        <v>21175.846153846163</v>
      </c>
    </row>
    <row r="94" spans="1:7" s="5" customFormat="1">
      <c r="A94" s="5">
        <f t="shared" si="10"/>
        <v>78</v>
      </c>
      <c r="B94" s="30">
        <f t="shared" si="8"/>
        <v>45991</v>
      </c>
      <c r="C94" s="14"/>
      <c r="D94" s="12">
        <f t="shared" si="11"/>
        <v>808547.00854701106</v>
      </c>
      <c r="E94" s="12">
        <f t="shared" si="12"/>
        <v>18803.418803418805</v>
      </c>
      <c r="F94" s="12">
        <f t="shared" si="7"/>
        <v>2243.7179487179556</v>
      </c>
      <c r="G94" s="32">
        <f t="shared" si="9"/>
        <v>21047.136752136761</v>
      </c>
    </row>
    <row r="95" spans="1:7" s="5" customFormat="1">
      <c r="A95" s="5">
        <f t="shared" si="10"/>
        <v>79</v>
      </c>
      <c r="B95" s="33">
        <f t="shared" si="8"/>
        <v>46022</v>
      </c>
      <c r="C95" s="15"/>
      <c r="D95" s="13">
        <f t="shared" si="11"/>
        <v>789743.58974359231</v>
      </c>
      <c r="E95" s="13">
        <f t="shared" si="12"/>
        <v>18803.418803418805</v>
      </c>
      <c r="F95" s="13">
        <f t="shared" si="7"/>
        <v>2264.5897435897514</v>
      </c>
      <c r="G95" s="34">
        <f t="shared" si="9"/>
        <v>21068.008547008554</v>
      </c>
    </row>
    <row r="96" spans="1:7" s="5" customFormat="1">
      <c r="A96" s="5">
        <f t="shared" si="10"/>
        <v>80</v>
      </c>
      <c r="B96" s="30">
        <f t="shared" si="8"/>
        <v>46053</v>
      </c>
      <c r="C96" s="14"/>
      <c r="D96" s="12">
        <f t="shared" si="11"/>
        <v>770940.17094017356</v>
      </c>
      <c r="E96" s="12">
        <f t="shared" si="12"/>
        <v>18803.418803418805</v>
      </c>
      <c r="F96" s="12">
        <f t="shared" si="7"/>
        <v>2210.6709401709481</v>
      </c>
      <c r="G96" s="32">
        <f t="shared" si="9"/>
        <v>21014.089743589753</v>
      </c>
    </row>
    <row r="97" spans="1:7" s="5" customFormat="1">
      <c r="A97" s="5">
        <f t="shared" si="10"/>
        <v>81</v>
      </c>
      <c r="B97" s="30">
        <f t="shared" si="8"/>
        <v>46081</v>
      </c>
      <c r="C97" s="14"/>
      <c r="D97" s="12">
        <f t="shared" si="11"/>
        <v>752136.7521367548</v>
      </c>
      <c r="E97" s="12">
        <f t="shared" si="12"/>
        <v>18803.418803418805</v>
      </c>
      <c r="F97" s="12">
        <f t="shared" si="7"/>
        <v>1948.034188034195</v>
      </c>
      <c r="G97" s="32">
        <f t="shared" si="9"/>
        <v>20751.452991452999</v>
      </c>
    </row>
    <row r="98" spans="1:7" s="5" customFormat="1">
      <c r="A98" s="5">
        <f t="shared" si="10"/>
        <v>82</v>
      </c>
      <c r="B98" s="30">
        <f t="shared" si="8"/>
        <v>46112</v>
      </c>
      <c r="C98" s="14"/>
      <c r="D98" s="12">
        <f t="shared" si="11"/>
        <v>733333.33333333605</v>
      </c>
      <c r="E98" s="12">
        <f t="shared" si="12"/>
        <v>18803.418803418805</v>
      </c>
      <c r="F98" s="12">
        <f t="shared" si="7"/>
        <v>2102.8333333333412</v>
      </c>
      <c r="G98" s="32">
        <f t="shared" si="9"/>
        <v>20906.252136752148</v>
      </c>
    </row>
    <row r="99" spans="1:7" s="5" customFormat="1">
      <c r="A99" s="5">
        <f t="shared" si="10"/>
        <v>83</v>
      </c>
      <c r="B99" s="30">
        <f t="shared" si="8"/>
        <v>46142</v>
      </c>
      <c r="C99" s="14"/>
      <c r="D99" s="12">
        <f t="shared" si="11"/>
        <v>714529.9145299173</v>
      </c>
      <c r="E99" s="12">
        <f t="shared" si="12"/>
        <v>18803.418803418805</v>
      </c>
      <c r="F99" s="12">
        <f t="shared" si="7"/>
        <v>1982.8205128205207</v>
      </c>
      <c r="G99" s="32">
        <f t="shared" si="9"/>
        <v>20786.239316239324</v>
      </c>
    </row>
    <row r="100" spans="1:7" s="5" customFormat="1">
      <c r="A100" s="5">
        <f t="shared" si="10"/>
        <v>84</v>
      </c>
      <c r="B100" s="30">
        <f t="shared" si="8"/>
        <v>46173</v>
      </c>
      <c r="C100" s="14"/>
      <c r="D100" s="12">
        <f t="shared" si="11"/>
        <v>695726.49572649854</v>
      </c>
      <c r="E100" s="12">
        <f t="shared" si="12"/>
        <v>18803.418803418805</v>
      </c>
      <c r="F100" s="12">
        <f t="shared" si="7"/>
        <v>1994.9957264957347</v>
      </c>
      <c r="G100" s="32">
        <f t="shared" si="9"/>
        <v>20798.414529914538</v>
      </c>
    </row>
    <row r="101" spans="1:7" s="5" customFormat="1">
      <c r="A101" s="5">
        <f t="shared" si="10"/>
        <v>85</v>
      </c>
      <c r="B101" s="30">
        <f t="shared" si="8"/>
        <v>46203</v>
      </c>
      <c r="C101" s="14"/>
      <c r="D101" s="12">
        <f t="shared" si="11"/>
        <v>676923.07692307979</v>
      </c>
      <c r="E101" s="12">
        <f t="shared" si="12"/>
        <v>18803.418803418805</v>
      </c>
      <c r="F101" s="12">
        <f t="shared" ref="F101:F136" si="13">(B101-B100)*D101*$D$4/360</f>
        <v>1878.4615384615465</v>
      </c>
      <c r="G101" s="32">
        <f t="shared" si="9"/>
        <v>20681.880341880351</v>
      </c>
    </row>
    <row r="102" spans="1:7" s="5" customFormat="1">
      <c r="A102" s="5">
        <f t="shared" si="10"/>
        <v>86</v>
      </c>
      <c r="B102" s="30">
        <f t="shared" si="8"/>
        <v>46234</v>
      </c>
      <c r="C102" s="14"/>
      <c r="D102" s="12">
        <f t="shared" si="11"/>
        <v>658119.65811966104</v>
      </c>
      <c r="E102" s="12">
        <f t="shared" si="12"/>
        <v>18803.418803418805</v>
      </c>
      <c r="F102" s="12">
        <f t="shared" si="13"/>
        <v>1887.1581196581283</v>
      </c>
      <c r="G102" s="32">
        <f t="shared" si="9"/>
        <v>20690.576923076933</v>
      </c>
    </row>
    <row r="103" spans="1:7" s="5" customFormat="1">
      <c r="A103" s="5">
        <f t="shared" si="10"/>
        <v>87</v>
      </c>
      <c r="B103" s="30">
        <f t="shared" si="8"/>
        <v>46265</v>
      </c>
      <c r="C103" s="14"/>
      <c r="D103" s="12">
        <f t="shared" si="11"/>
        <v>639316.23931624228</v>
      </c>
      <c r="E103" s="12">
        <f t="shared" si="12"/>
        <v>18803.418803418805</v>
      </c>
      <c r="F103" s="12">
        <f t="shared" si="13"/>
        <v>1833.2393162393248</v>
      </c>
      <c r="G103" s="32">
        <f t="shared" si="9"/>
        <v>20636.658119658128</v>
      </c>
    </row>
    <row r="104" spans="1:7" s="5" customFormat="1">
      <c r="A104" s="5">
        <f t="shared" si="10"/>
        <v>88</v>
      </c>
      <c r="B104" s="30">
        <f t="shared" si="8"/>
        <v>46295</v>
      </c>
      <c r="C104" s="14"/>
      <c r="D104" s="12">
        <f t="shared" si="11"/>
        <v>620512.82051282353</v>
      </c>
      <c r="E104" s="12">
        <f t="shared" si="12"/>
        <v>18803.418803418805</v>
      </c>
      <c r="F104" s="12">
        <f t="shared" si="13"/>
        <v>1721.9230769230855</v>
      </c>
      <c r="G104" s="32">
        <f t="shared" si="9"/>
        <v>20525.34188034189</v>
      </c>
    </row>
    <row r="105" spans="1:7" s="5" customFormat="1">
      <c r="A105" s="5">
        <f t="shared" si="10"/>
        <v>89</v>
      </c>
      <c r="B105" s="30">
        <f t="shared" si="8"/>
        <v>46326</v>
      </c>
      <c r="C105" s="14"/>
      <c r="D105" s="12">
        <f t="shared" si="11"/>
        <v>601709.40170940477</v>
      </c>
      <c r="E105" s="12">
        <f t="shared" si="12"/>
        <v>18803.418803418805</v>
      </c>
      <c r="F105" s="12">
        <f t="shared" si="13"/>
        <v>1725.4017094017183</v>
      </c>
      <c r="G105" s="32">
        <f t="shared" si="9"/>
        <v>20528.820512820523</v>
      </c>
    </row>
    <row r="106" spans="1:7" s="5" customFormat="1">
      <c r="A106" s="5">
        <f t="shared" si="10"/>
        <v>90</v>
      </c>
      <c r="B106" s="30">
        <f t="shared" si="8"/>
        <v>46356</v>
      </c>
      <c r="C106" s="14"/>
      <c r="D106" s="12">
        <f t="shared" si="11"/>
        <v>582905.98290598602</v>
      </c>
      <c r="E106" s="12">
        <f t="shared" si="12"/>
        <v>18803.418803418805</v>
      </c>
      <c r="F106" s="12">
        <f t="shared" si="13"/>
        <v>1617.5641025641114</v>
      </c>
      <c r="G106" s="32">
        <f t="shared" si="9"/>
        <v>20420.982905982917</v>
      </c>
    </row>
    <row r="107" spans="1:7" s="5" customFormat="1">
      <c r="A107" s="5">
        <f t="shared" si="10"/>
        <v>91</v>
      </c>
      <c r="B107" s="33">
        <f t="shared" si="8"/>
        <v>46387</v>
      </c>
      <c r="C107" s="15"/>
      <c r="D107" s="13">
        <f t="shared" si="11"/>
        <v>564102.56410256727</v>
      </c>
      <c r="E107" s="13">
        <f t="shared" si="12"/>
        <v>18803.418803418805</v>
      </c>
      <c r="F107" s="13">
        <f t="shared" si="13"/>
        <v>1617.5641025641119</v>
      </c>
      <c r="G107" s="34">
        <f t="shared" si="9"/>
        <v>20420.982905982917</v>
      </c>
    </row>
    <row r="108" spans="1:7" s="5" customFormat="1">
      <c r="A108" s="5">
        <f t="shared" si="10"/>
        <v>92</v>
      </c>
      <c r="B108" s="30">
        <f t="shared" si="8"/>
        <v>46418</v>
      </c>
      <c r="C108" s="14"/>
      <c r="D108" s="12">
        <f t="shared" si="11"/>
        <v>545299.14529914851</v>
      </c>
      <c r="E108" s="12">
        <f t="shared" si="12"/>
        <v>18803.418803418805</v>
      </c>
      <c r="F108" s="12">
        <f t="shared" si="13"/>
        <v>1563.6452991453086</v>
      </c>
      <c r="G108" s="32">
        <f t="shared" si="9"/>
        <v>20367.064102564113</v>
      </c>
    </row>
    <row r="109" spans="1:7" s="5" customFormat="1">
      <c r="A109" s="5">
        <f t="shared" si="10"/>
        <v>93</v>
      </c>
      <c r="B109" s="30">
        <f t="shared" si="8"/>
        <v>46446</v>
      </c>
      <c r="C109" s="14"/>
      <c r="D109" s="12">
        <f t="shared" si="11"/>
        <v>526495.72649572976</v>
      </c>
      <c r="E109" s="12">
        <f t="shared" si="12"/>
        <v>18803.418803418805</v>
      </c>
      <c r="F109" s="12">
        <f t="shared" si="13"/>
        <v>1363.6239316239403</v>
      </c>
      <c r="G109" s="32">
        <f t="shared" si="9"/>
        <v>20167.042735042745</v>
      </c>
    </row>
    <row r="110" spans="1:7" s="5" customFormat="1">
      <c r="A110" s="5">
        <f t="shared" si="10"/>
        <v>94</v>
      </c>
      <c r="B110" s="30">
        <f t="shared" si="8"/>
        <v>46477</v>
      </c>
      <c r="C110" s="14"/>
      <c r="D110" s="12">
        <f t="shared" si="11"/>
        <v>507692.30769231095</v>
      </c>
      <c r="E110" s="12">
        <f t="shared" si="12"/>
        <v>18803.418803418805</v>
      </c>
      <c r="F110" s="12">
        <f t="shared" si="13"/>
        <v>1455.8076923077017</v>
      </c>
      <c r="G110" s="32">
        <f t="shared" si="9"/>
        <v>20259.226495726507</v>
      </c>
    </row>
    <row r="111" spans="1:7" s="5" customFormat="1">
      <c r="A111" s="5">
        <f t="shared" si="10"/>
        <v>95</v>
      </c>
      <c r="B111" s="30">
        <f t="shared" si="8"/>
        <v>46507</v>
      </c>
      <c r="C111" s="14"/>
      <c r="D111" s="12">
        <f t="shared" si="11"/>
        <v>488888.88888889214</v>
      </c>
      <c r="E111" s="12">
        <f t="shared" si="12"/>
        <v>18803.418803418805</v>
      </c>
      <c r="F111" s="12">
        <f t="shared" si="13"/>
        <v>1356.6666666666758</v>
      </c>
      <c r="G111" s="32">
        <f t="shared" si="9"/>
        <v>20160.08547008548</v>
      </c>
    </row>
    <row r="112" spans="1:7" s="5" customFormat="1">
      <c r="A112" s="5">
        <f t="shared" si="10"/>
        <v>96</v>
      </c>
      <c r="B112" s="30">
        <f t="shared" si="8"/>
        <v>46538</v>
      </c>
      <c r="C112" s="14"/>
      <c r="D112" s="12">
        <f t="shared" si="11"/>
        <v>470085.47008547332</v>
      </c>
      <c r="E112" s="12">
        <f t="shared" si="12"/>
        <v>18803.418803418805</v>
      </c>
      <c r="F112" s="12">
        <f t="shared" si="13"/>
        <v>1347.9700854700948</v>
      </c>
      <c r="G112" s="32">
        <f t="shared" si="9"/>
        <v>20151.388888888898</v>
      </c>
    </row>
    <row r="113" spans="1:7" s="5" customFormat="1">
      <c r="A113" s="5">
        <f t="shared" si="10"/>
        <v>97</v>
      </c>
      <c r="B113" s="30">
        <f t="shared" si="8"/>
        <v>46568</v>
      </c>
      <c r="C113" s="14"/>
      <c r="D113" s="12">
        <f t="shared" si="11"/>
        <v>451282.05128205451</v>
      </c>
      <c r="E113" s="12">
        <f t="shared" si="12"/>
        <v>18803.418803418805</v>
      </c>
      <c r="F113" s="12">
        <f t="shared" si="13"/>
        <v>1252.3076923077015</v>
      </c>
      <c r="G113" s="32">
        <f t="shared" si="9"/>
        <v>20055.726495726507</v>
      </c>
    </row>
    <row r="114" spans="1:7" s="5" customFormat="1">
      <c r="A114" s="5">
        <f t="shared" si="10"/>
        <v>98</v>
      </c>
      <c r="B114" s="30">
        <f t="shared" si="8"/>
        <v>46599</v>
      </c>
      <c r="C114" s="14"/>
      <c r="D114" s="12">
        <f t="shared" si="11"/>
        <v>432478.6324786357</v>
      </c>
      <c r="E114" s="12">
        <f t="shared" si="12"/>
        <v>18803.418803418805</v>
      </c>
      <c r="F114" s="12">
        <f t="shared" si="13"/>
        <v>1240.1324786324881</v>
      </c>
      <c r="G114" s="32">
        <f t="shared" si="9"/>
        <v>20043.551282051292</v>
      </c>
    </row>
    <row r="115" spans="1:7" s="5" customFormat="1">
      <c r="A115" s="5">
        <f t="shared" si="10"/>
        <v>99</v>
      </c>
      <c r="B115" s="30">
        <f t="shared" si="8"/>
        <v>46630</v>
      </c>
      <c r="C115" s="14"/>
      <c r="D115" s="12">
        <f t="shared" si="11"/>
        <v>413675.21367521689</v>
      </c>
      <c r="E115" s="12">
        <f t="shared" si="12"/>
        <v>18803.418803418805</v>
      </c>
      <c r="F115" s="12">
        <f t="shared" si="13"/>
        <v>1186.2136752136844</v>
      </c>
      <c r="G115" s="32">
        <f t="shared" si="9"/>
        <v>19989.632478632488</v>
      </c>
    </row>
    <row r="116" spans="1:7" s="5" customFormat="1">
      <c r="A116" s="5">
        <f t="shared" si="10"/>
        <v>100</v>
      </c>
      <c r="B116" s="30">
        <f t="shared" si="8"/>
        <v>46660</v>
      </c>
      <c r="C116" s="14"/>
      <c r="D116" s="12">
        <f t="shared" si="11"/>
        <v>394871.79487179808</v>
      </c>
      <c r="E116" s="12">
        <f t="shared" si="12"/>
        <v>18803.418803418805</v>
      </c>
      <c r="F116" s="12">
        <f t="shared" si="13"/>
        <v>1095.7692307692398</v>
      </c>
      <c r="G116" s="32">
        <f t="shared" si="9"/>
        <v>19899.188034188046</v>
      </c>
    </row>
    <row r="117" spans="1:7" s="5" customFormat="1">
      <c r="A117" s="5">
        <f t="shared" si="10"/>
        <v>101</v>
      </c>
      <c r="B117" s="30">
        <f t="shared" si="8"/>
        <v>46691</v>
      </c>
      <c r="C117" s="14"/>
      <c r="D117" s="12">
        <f t="shared" si="11"/>
        <v>376068.37606837926</v>
      </c>
      <c r="E117" s="12">
        <f t="shared" si="12"/>
        <v>18803.418803418805</v>
      </c>
      <c r="F117" s="12">
        <f t="shared" si="13"/>
        <v>1078.3760683760777</v>
      </c>
      <c r="G117" s="32">
        <f t="shared" si="9"/>
        <v>19881.794871794882</v>
      </c>
    </row>
    <row r="118" spans="1:7" s="5" customFormat="1">
      <c r="A118" s="5">
        <f t="shared" si="10"/>
        <v>102</v>
      </c>
      <c r="B118" s="30">
        <f t="shared" si="8"/>
        <v>46721</v>
      </c>
      <c r="C118" s="14"/>
      <c r="D118" s="12">
        <f t="shared" si="11"/>
        <v>357264.95726496045</v>
      </c>
      <c r="E118" s="12">
        <f t="shared" si="12"/>
        <v>18803.418803418805</v>
      </c>
      <c r="F118" s="12">
        <f t="shared" si="13"/>
        <v>991.41025641026533</v>
      </c>
      <c r="G118" s="32">
        <f t="shared" si="9"/>
        <v>19794.82905982907</v>
      </c>
    </row>
    <row r="119" spans="1:7" s="5" customFormat="1">
      <c r="A119" s="4">
        <f t="shared" si="10"/>
        <v>103</v>
      </c>
      <c r="B119" s="33">
        <f t="shared" si="8"/>
        <v>46752</v>
      </c>
      <c r="C119" s="15"/>
      <c r="D119" s="13">
        <f t="shared" si="11"/>
        <v>338461.53846154164</v>
      </c>
      <c r="E119" s="13">
        <f t="shared" si="12"/>
        <v>18803.418803418805</v>
      </c>
      <c r="F119" s="13">
        <f t="shared" si="13"/>
        <v>970.53846153847064</v>
      </c>
      <c r="G119" s="34">
        <f t="shared" si="9"/>
        <v>19773.957264957276</v>
      </c>
    </row>
    <row r="120" spans="1:7" s="5" customFormat="1">
      <c r="A120" s="5">
        <f t="shared" si="10"/>
        <v>104</v>
      </c>
      <c r="B120" s="30">
        <f t="shared" si="8"/>
        <v>46783</v>
      </c>
      <c r="C120" s="14"/>
      <c r="D120" s="12">
        <f t="shared" si="11"/>
        <v>319658.11965812283</v>
      </c>
      <c r="E120" s="12">
        <f t="shared" si="12"/>
        <v>18803.418803418805</v>
      </c>
      <c r="F120" s="12">
        <f t="shared" si="13"/>
        <v>916.61965811966718</v>
      </c>
      <c r="G120" s="32">
        <f t="shared" si="9"/>
        <v>19720.038461538472</v>
      </c>
    </row>
    <row r="121" spans="1:7" s="5" customFormat="1">
      <c r="A121" s="5">
        <f t="shared" si="10"/>
        <v>105</v>
      </c>
      <c r="B121" s="30">
        <f t="shared" si="8"/>
        <v>46812</v>
      </c>
      <c r="C121" s="14"/>
      <c r="D121" s="12">
        <f t="shared" si="11"/>
        <v>300854.70085470402</v>
      </c>
      <c r="E121" s="12">
        <f t="shared" si="12"/>
        <v>18803.418803418805</v>
      </c>
      <c r="F121" s="12">
        <f t="shared" si="13"/>
        <v>807.04273504274363</v>
      </c>
      <c r="G121" s="32">
        <f t="shared" si="9"/>
        <v>19610.46153846155</v>
      </c>
    </row>
    <row r="122" spans="1:7" s="5" customFormat="1">
      <c r="A122" s="5">
        <f t="shared" si="10"/>
        <v>106</v>
      </c>
      <c r="B122" s="30">
        <f t="shared" si="8"/>
        <v>46843</v>
      </c>
      <c r="C122" s="14"/>
      <c r="D122" s="12">
        <f t="shared" si="11"/>
        <v>282051.2820512852</v>
      </c>
      <c r="E122" s="12">
        <f t="shared" si="12"/>
        <v>18803.418803418805</v>
      </c>
      <c r="F122" s="12">
        <f t="shared" si="13"/>
        <v>808.78205128206025</v>
      </c>
      <c r="G122" s="32">
        <f t="shared" si="9"/>
        <v>19612.200854700866</v>
      </c>
    </row>
    <row r="123" spans="1:7" s="5" customFormat="1">
      <c r="A123" s="5">
        <f t="shared" si="10"/>
        <v>107</v>
      </c>
      <c r="B123" s="30">
        <f t="shared" si="8"/>
        <v>46873</v>
      </c>
      <c r="C123" s="14"/>
      <c r="D123" s="12">
        <f t="shared" si="11"/>
        <v>263247.86324786639</v>
      </c>
      <c r="E123" s="12">
        <f t="shared" si="12"/>
        <v>18803.418803418805</v>
      </c>
      <c r="F123" s="12">
        <f t="shared" si="13"/>
        <v>730.51282051282942</v>
      </c>
      <c r="G123" s="32">
        <f t="shared" si="9"/>
        <v>19533.931623931632</v>
      </c>
    </row>
    <row r="124" spans="1:7" s="5" customFormat="1">
      <c r="A124" s="5">
        <f t="shared" si="10"/>
        <v>108</v>
      </c>
      <c r="B124" s="30">
        <f t="shared" si="8"/>
        <v>46904</v>
      </c>
      <c r="C124" s="14"/>
      <c r="D124" s="12">
        <f t="shared" si="11"/>
        <v>244444.44444444758</v>
      </c>
      <c r="E124" s="12">
        <f t="shared" si="12"/>
        <v>18803.418803418805</v>
      </c>
      <c r="F124" s="12">
        <f t="shared" si="13"/>
        <v>700.94444444445355</v>
      </c>
      <c r="G124" s="32">
        <f t="shared" si="9"/>
        <v>19504.363247863257</v>
      </c>
    </row>
    <row r="125" spans="1:7" s="5" customFormat="1">
      <c r="A125" s="5">
        <f t="shared" si="10"/>
        <v>109</v>
      </c>
      <c r="B125" s="30">
        <f t="shared" si="8"/>
        <v>46934</v>
      </c>
      <c r="C125" s="14"/>
      <c r="D125" s="12">
        <f t="shared" si="11"/>
        <v>225641.02564102877</v>
      </c>
      <c r="E125" s="12">
        <f t="shared" si="12"/>
        <v>18803.418803418805</v>
      </c>
      <c r="F125" s="12">
        <f t="shared" si="13"/>
        <v>626.15384615385494</v>
      </c>
      <c r="G125" s="32">
        <f t="shared" si="9"/>
        <v>19429.572649572659</v>
      </c>
    </row>
    <row r="126" spans="1:7" s="5" customFormat="1">
      <c r="A126" s="5">
        <f t="shared" si="10"/>
        <v>110</v>
      </c>
      <c r="B126" s="30">
        <f t="shared" si="8"/>
        <v>46965</v>
      </c>
      <c r="C126" s="14"/>
      <c r="D126" s="12">
        <f t="shared" si="11"/>
        <v>206837.60683760996</v>
      </c>
      <c r="E126" s="12">
        <f t="shared" si="12"/>
        <v>18803.418803418805</v>
      </c>
      <c r="F126" s="12">
        <f t="shared" si="13"/>
        <v>593.10683760684663</v>
      </c>
      <c r="G126" s="32">
        <f t="shared" si="9"/>
        <v>19396.525641025652</v>
      </c>
    </row>
    <row r="127" spans="1:7" s="5" customFormat="1">
      <c r="A127" s="5">
        <f t="shared" si="10"/>
        <v>111</v>
      </c>
      <c r="B127" s="30">
        <f t="shared" si="8"/>
        <v>46996</v>
      </c>
      <c r="C127" s="14"/>
      <c r="D127" s="12">
        <f t="shared" si="11"/>
        <v>188034.18803419115</v>
      </c>
      <c r="E127" s="12">
        <f t="shared" si="12"/>
        <v>18803.418803418805</v>
      </c>
      <c r="F127" s="12">
        <f t="shared" si="13"/>
        <v>539.18803418804316</v>
      </c>
      <c r="G127" s="32">
        <f t="shared" si="9"/>
        <v>19342.606837606847</v>
      </c>
    </row>
    <row r="128" spans="1:7" s="5" customFormat="1">
      <c r="A128" s="5">
        <f t="shared" si="10"/>
        <v>112</v>
      </c>
      <c r="B128" s="30">
        <f t="shared" si="8"/>
        <v>47026</v>
      </c>
      <c r="C128" s="14"/>
      <c r="D128" s="12">
        <f t="shared" si="11"/>
        <v>169230.76923077233</v>
      </c>
      <c r="E128" s="12">
        <f t="shared" si="12"/>
        <v>18803.418803418805</v>
      </c>
      <c r="F128" s="12">
        <f t="shared" si="13"/>
        <v>469.61538461539328</v>
      </c>
      <c r="G128" s="32">
        <f t="shared" si="9"/>
        <v>19273.034188034198</v>
      </c>
    </row>
    <row r="129" spans="1:7" s="5" customFormat="1">
      <c r="A129" s="5">
        <f t="shared" si="10"/>
        <v>113</v>
      </c>
      <c r="B129" s="30">
        <f t="shared" si="8"/>
        <v>47057</v>
      </c>
      <c r="C129" s="14"/>
      <c r="D129" s="12">
        <f t="shared" si="11"/>
        <v>150427.35042735352</v>
      </c>
      <c r="E129" s="12">
        <f t="shared" si="12"/>
        <v>18803.418803418805</v>
      </c>
      <c r="F129" s="12">
        <f t="shared" si="13"/>
        <v>431.35042735043623</v>
      </c>
      <c r="G129" s="32">
        <f t="shared" si="9"/>
        <v>19234.769230769241</v>
      </c>
    </row>
    <row r="130" spans="1:7" s="5" customFormat="1">
      <c r="A130" s="5">
        <f t="shared" si="10"/>
        <v>114</v>
      </c>
      <c r="B130" s="30">
        <f t="shared" si="8"/>
        <v>47087</v>
      </c>
      <c r="C130" s="14"/>
      <c r="D130" s="12">
        <f t="shared" si="11"/>
        <v>131623.93162393471</v>
      </c>
      <c r="E130" s="12">
        <f t="shared" si="12"/>
        <v>18803.418803418805</v>
      </c>
      <c r="F130" s="12">
        <f t="shared" si="13"/>
        <v>365.2564102564188</v>
      </c>
      <c r="G130" s="32">
        <f t="shared" si="9"/>
        <v>19168.675213675222</v>
      </c>
    </row>
    <row r="131" spans="1:7" s="5" customFormat="1">
      <c r="A131" s="5">
        <f t="shared" si="10"/>
        <v>115</v>
      </c>
      <c r="B131" s="33">
        <f t="shared" si="8"/>
        <v>47118</v>
      </c>
      <c r="C131" s="15"/>
      <c r="D131" s="13">
        <f t="shared" si="11"/>
        <v>112820.5128205159</v>
      </c>
      <c r="E131" s="13">
        <f t="shared" si="12"/>
        <v>18803.418803418805</v>
      </c>
      <c r="F131" s="13">
        <f t="shared" si="13"/>
        <v>323.51282051282936</v>
      </c>
      <c r="G131" s="34">
        <f t="shared" si="9"/>
        <v>19126.931623931632</v>
      </c>
    </row>
    <row r="132" spans="1:7" s="5" customFormat="1">
      <c r="A132" s="5">
        <f t="shared" si="10"/>
        <v>116</v>
      </c>
      <c r="B132" s="30">
        <f t="shared" si="8"/>
        <v>47149</v>
      </c>
      <c r="C132" s="14"/>
      <c r="D132" s="12">
        <f t="shared" si="11"/>
        <v>94017.094017097086</v>
      </c>
      <c r="E132" s="12">
        <f t="shared" si="12"/>
        <v>18803.418803418805</v>
      </c>
      <c r="F132" s="12">
        <f t="shared" si="13"/>
        <v>269.5940170940259</v>
      </c>
      <c r="G132" s="32">
        <f t="shared" si="9"/>
        <v>19073.012820512831</v>
      </c>
    </row>
    <row r="133" spans="1:7" s="5" customFormat="1">
      <c r="A133" s="5">
        <f t="shared" si="10"/>
        <v>117</v>
      </c>
      <c r="B133" s="30">
        <f t="shared" si="8"/>
        <v>47177</v>
      </c>
      <c r="C133" s="14"/>
      <c r="D133" s="12">
        <f t="shared" si="11"/>
        <v>75213.675213678274</v>
      </c>
      <c r="E133" s="12">
        <f t="shared" si="12"/>
        <v>18803.418803418805</v>
      </c>
      <c r="F133" s="12">
        <f t="shared" si="13"/>
        <v>194.80341880342675</v>
      </c>
      <c r="G133" s="32">
        <f t="shared" si="9"/>
        <v>18998.22222222223</v>
      </c>
    </row>
    <row r="134" spans="1:7" s="5" customFormat="1">
      <c r="A134" s="5">
        <f t="shared" si="10"/>
        <v>118</v>
      </c>
      <c r="B134" s="30">
        <f t="shared" si="8"/>
        <v>47208</v>
      </c>
      <c r="C134" s="14"/>
      <c r="D134" s="12">
        <f t="shared" si="11"/>
        <v>56410.25641025947</v>
      </c>
      <c r="E134" s="12">
        <f t="shared" si="12"/>
        <v>18803.418803418805</v>
      </c>
      <c r="F134" s="12">
        <f t="shared" si="13"/>
        <v>161.75641025641903</v>
      </c>
      <c r="G134" s="32">
        <f t="shared" si="9"/>
        <v>18965.175213675222</v>
      </c>
    </row>
    <row r="135" spans="1:7" s="5" customFormat="1">
      <c r="A135" s="5">
        <f t="shared" si="10"/>
        <v>119</v>
      </c>
      <c r="B135" s="30">
        <f t="shared" si="8"/>
        <v>47238</v>
      </c>
      <c r="C135" s="14"/>
      <c r="D135" s="12">
        <f t="shared" si="11"/>
        <v>37606.837606840665</v>
      </c>
      <c r="E135" s="12">
        <f t="shared" si="12"/>
        <v>18803.418803418805</v>
      </c>
      <c r="F135" s="12">
        <f t="shared" si="13"/>
        <v>104.35897435898286</v>
      </c>
      <c r="G135" s="32">
        <f t="shared" si="9"/>
        <v>18907.777777777788</v>
      </c>
    </row>
    <row r="136" spans="1:7" s="5" customFormat="1">
      <c r="A136" s="5">
        <f t="shared" si="10"/>
        <v>120</v>
      </c>
      <c r="B136" s="30">
        <f t="shared" si="8"/>
        <v>47269</v>
      </c>
      <c r="C136" s="14"/>
      <c r="D136" s="12">
        <f t="shared" si="11"/>
        <v>18803.418803421861</v>
      </c>
      <c r="E136" s="12">
        <f t="shared" si="12"/>
        <v>18803.418803418805</v>
      </c>
      <c r="F136" s="12">
        <f t="shared" si="13"/>
        <v>53.918803418812189</v>
      </c>
      <c r="G136" s="32">
        <f t="shared" si="9"/>
        <v>18857.337606837616</v>
      </c>
    </row>
    <row r="137" spans="1:7" s="5" customFormat="1" ht="13.5" thickBot="1">
      <c r="B137" s="35" t="s">
        <v>6</v>
      </c>
      <c r="C137" s="36"/>
      <c r="D137" s="36"/>
      <c r="E137" s="37">
        <f>SUM(E20:E136)</f>
        <v>2199999.9999999972</v>
      </c>
      <c r="F137" s="37">
        <f>SUM(F19:F136)</f>
        <v>371747.53846153908</v>
      </c>
      <c r="G137" s="38">
        <f>SUM(G19:G136)</f>
        <v>2571747.538461539</v>
      </c>
    </row>
    <row r="138" spans="1:7">
      <c r="B138" s="39" t="s">
        <v>14</v>
      </c>
    </row>
    <row r="139" spans="1:7">
      <c r="B139" s="39" t="s">
        <v>15</v>
      </c>
    </row>
    <row r="141" spans="1:7">
      <c r="B141" s="1" t="s">
        <v>12</v>
      </c>
      <c r="C141" s="2">
        <f>E137</f>
        <v>2199999.9999999972</v>
      </c>
    </row>
    <row r="142" spans="1:7">
      <c r="B142" s="1" t="s">
        <v>13</v>
      </c>
      <c r="C142" s="2"/>
    </row>
    <row r="143" spans="1:7">
      <c r="B143" s="1" t="s">
        <v>11</v>
      </c>
      <c r="C143" s="2"/>
    </row>
    <row r="145" spans="2:3">
      <c r="B145" s="1" t="s">
        <v>6</v>
      </c>
      <c r="C145" s="2">
        <f>C141+C142+C143</f>
        <v>2199999.9999999972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IMPRUMUT NOU 2.2 mio ron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2019-04-11T13:57:47Z</dcterms:created>
  <dcterms:modified xsi:type="dcterms:W3CDTF">2019-04-11T19:04:31Z</dcterms:modified>
</cp:coreProperties>
</file>