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MODEL SCADENT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'[1]Module 6_Condensed Budget'!#REF!</definedName>
    <definedName name="Capital_Expenditures___Culture___Sports">'[2]Module 6_Condensed Budget'!#REF!</definedName>
    <definedName name="Capital_Expenditures___Education" localSheetId="0">'[1]Module 6_Condensed Budget'!#REF!</definedName>
    <definedName name="Capital_Expenditures___Education">'[2]Module 6_Condensed Budget'!#REF!</definedName>
    <definedName name="Capital_Expenditures___General_Administration" localSheetId="0">'[1]Module 6_Condensed Budget'!#REF!</definedName>
    <definedName name="Capital_Expenditures___General_Administration">'[2]Module 6_Condensed Budget'!#REF!</definedName>
    <definedName name="Capital_Expenditures___Health" localSheetId="0">'[1]Module 6_Condensed Budget'!#REF!</definedName>
    <definedName name="Capital_Expenditures___Health">'[2]Module 6_Condensed Budget'!#REF!</definedName>
    <definedName name="Capital_Expenditures___Other_Activities" localSheetId="0">'[1]Module 6_Condensed Budget'!#REF!</definedName>
    <definedName name="Capital_Expenditures___Other_Activities">'[2]Module 6_Condensed Budget'!#REF!</definedName>
    <definedName name="Capital_Expenditures___Public_Works___Housing" localSheetId="0">'[1]Module 6_Condensed Budget'!#REF!</definedName>
    <definedName name="Capital_Expenditures___Public_Works___Housing">'[2]Module 6_Condensed Budget'!#REF!</definedName>
    <definedName name="Capital_Expenditures___Social_Assistance" localSheetId="0">'[1]Module 6_Condensed Budget'!#REF!</definedName>
    <definedName name="Capital_Expenditures___Social_Assistance">'[2]Module 6_Condensed Budget'!#REF!</definedName>
    <definedName name="Capital_Expenditures___Transportation___Communication" localSheetId="0">'[1]Module 6_Condensed Budget'!#REF!</definedName>
    <definedName name="Capital_Expenditures___Transportation___Communication">'[2]Module 6_Condensed Budget'!#REF!</definedName>
    <definedName name="Capital_Expenditures__Other_Economic_Activities" localSheetId="0">'[1]Module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'[1]Module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'[1]Module 6_Condensed Budget'!#REF!</definedName>
    <definedName name="Deflator__Base_Year___1995">'[2]Module 6_Condensed Budget'!#REF!</definedName>
    <definedName name="Deflator__Base_Year___1997" localSheetId="0">'[1]Module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'[5]Evolutie V_C 2003_2007 '!#REF!</definedName>
    <definedName name="Excel_BuiltIn_Database" localSheetId="0">#REF!</definedName>
    <definedName name="Excel_BuiltIn_Database">#REF!</definedName>
    <definedName name="Extra" localSheetId="0">[6]ExtraScoli!$B$150</definedName>
    <definedName name="Extra">[6]ExtraScoli!$B$150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[7]Inputs!$A$118:$L$125</definedName>
    <definedName name="Intlfive">[7]Inputs!$A$192:$J$212</definedName>
    <definedName name="Intlfour">[7]Inputs!$A$170:$J$185</definedName>
    <definedName name="Intlseven">[7]Inputs!$A$258:$J$289</definedName>
    <definedName name="Intlsix">[7]Inputs!$A$219:$J$250</definedName>
    <definedName name="Intlthree">[7]Inputs!$A$151:$L$163</definedName>
    <definedName name="Intltwo">[7]Inputs!$A$132:$L$144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 localSheetId="0">[8]Params!$B$3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'[1]Module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'[1]Module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 localSheetId="0">'[10]_Cash Flow_'!$C$36:$AM$36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'[1]Module 6_Condensed Budget'!#REF!</definedName>
    <definedName name="Total_Population">'[2]Module 6_Condensed Budget'!#REF!</definedName>
    <definedName name="Total_Print">'[13]ROLLUP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161" i="1" l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E42" i="1"/>
  <c r="E43" i="1" s="1"/>
  <c r="D35" i="1"/>
  <c r="D33" i="1"/>
  <c r="D25" i="1"/>
  <c r="F25" i="1" s="1"/>
  <c r="E24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B15" i="1"/>
  <c r="J14" i="1" s="1"/>
  <c r="F15" i="1"/>
  <c r="F16" i="1" s="1"/>
  <c r="F17" i="1" s="1"/>
  <c r="F18" i="1" s="1"/>
  <c r="E6" i="1"/>
  <c r="E8" i="1" s="1"/>
  <c r="F19" i="1" l="1"/>
  <c r="F20" i="1" s="1"/>
  <c r="F21" i="1" s="1"/>
  <c r="F22" i="1" s="1"/>
  <c r="F23" i="1" s="1"/>
  <c r="F24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D162" i="1"/>
  <c r="G14" i="1"/>
  <c r="B16" i="1"/>
  <c r="C14" i="1"/>
  <c r="E44" i="1"/>
  <c r="E45" i="1" l="1"/>
  <c r="J15" i="1"/>
  <c r="G15" i="1" s="1"/>
  <c r="I15" i="1" s="1"/>
  <c r="C15" i="1"/>
  <c r="B17" i="1"/>
  <c r="J16" i="1"/>
  <c r="G16" i="1" s="1"/>
  <c r="I16" i="1" s="1"/>
  <c r="I14" i="1"/>
  <c r="F45" i="1"/>
  <c r="F46" i="1" l="1"/>
  <c r="E46" i="1"/>
  <c r="J17" i="1"/>
  <c r="G17" i="1" s="1"/>
  <c r="I17" i="1" s="1"/>
  <c r="C16" i="1"/>
  <c r="B18" i="1"/>
  <c r="E47" i="1" l="1"/>
  <c r="B19" i="1"/>
  <c r="C17" i="1"/>
  <c r="J18" i="1"/>
  <c r="G18" i="1" s="1"/>
  <c r="F47" i="1"/>
  <c r="F48" i="1" l="1"/>
  <c r="I18" i="1"/>
  <c r="E48" i="1"/>
  <c r="B20" i="1"/>
  <c r="C18" i="1"/>
  <c r="J19" i="1"/>
  <c r="G19" i="1" s="1"/>
  <c r="I19" i="1" s="1"/>
  <c r="J20" i="1" l="1"/>
  <c r="G20" i="1" s="1"/>
  <c r="B21" i="1"/>
  <c r="C19" i="1"/>
  <c r="E49" i="1"/>
  <c r="F49" i="1"/>
  <c r="F50" i="1" l="1"/>
  <c r="C20" i="1"/>
  <c r="J21" i="1"/>
  <c r="G21" i="1" s="1"/>
  <c r="B22" i="1"/>
  <c r="E50" i="1"/>
  <c r="I20" i="1"/>
  <c r="E51" i="1" l="1"/>
  <c r="F51" i="1"/>
  <c r="B23" i="1"/>
  <c r="C21" i="1"/>
  <c r="J22" i="1"/>
  <c r="G22" i="1" s="1"/>
  <c r="I21" i="1"/>
  <c r="F52" i="1" l="1"/>
  <c r="I22" i="1"/>
  <c r="E52" i="1"/>
  <c r="B24" i="1"/>
  <c r="C22" i="1"/>
  <c r="J23" i="1"/>
  <c r="G23" i="1" s="1"/>
  <c r="I23" i="1" s="1"/>
  <c r="E53" i="1" l="1"/>
  <c r="F53" i="1"/>
  <c r="B25" i="1"/>
  <c r="J24" i="1"/>
  <c r="G24" i="1" s="1"/>
  <c r="I24" i="1" s="1"/>
  <c r="C23" i="1"/>
  <c r="F54" i="1" l="1"/>
  <c r="C24" i="1"/>
  <c r="B26" i="1"/>
  <c r="J25" i="1"/>
  <c r="G25" i="1" s="1"/>
  <c r="E54" i="1"/>
  <c r="F55" i="1" s="1"/>
  <c r="I25" i="1" l="1"/>
  <c r="B27" i="1"/>
  <c r="C25" i="1"/>
  <c r="J26" i="1"/>
  <c r="G26" i="1" s="1"/>
  <c r="E55" i="1"/>
  <c r="B28" i="1" l="1"/>
  <c r="C26" i="1"/>
  <c r="J27" i="1"/>
  <c r="G27" i="1" s="1"/>
  <c r="I27" i="1" s="1"/>
  <c r="E56" i="1"/>
  <c r="I26" i="1"/>
  <c r="F56" i="1"/>
  <c r="F57" i="1" l="1"/>
  <c r="J28" i="1"/>
  <c r="G28" i="1" s="1"/>
  <c r="B29" i="1"/>
  <c r="C27" i="1"/>
  <c r="E57" i="1"/>
  <c r="F58" i="1" l="1"/>
  <c r="C28" i="1"/>
  <c r="J29" i="1"/>
  <c r="G29" i="1" s="1"/>
  <c r="I29" i="1" s="1"/>
  <c r="B30" i="1"/>
  <c r="E58" i="1"/>
  <c r="F59" i="1" s="1"/>
  <c r="I28" i="1"/>
  <c r="B31" i="1" l="1"/>
  <c r="C29" i="1"/>
  <c r="J30" i="1"/>
  <c r="G30" i="1" s="1"/>
  <c r="E59" i="1"/>
  <c r="I30" i="1" l="1"/>
  <c r="B32" i="1"/>
  <c r="C30" i="1"/>
  <c r="J31" i="1"/>
  <c r="G31" i="1" s="1"/>
  <c r="I31" i="1" s="1"/>
  <c r="E60" i="1"/>
  <c r="F60" i="1"/>
  <c r="F61" i="1" s="1"/>
  <c r="J32" i="1" l="1"/>
  <c r="G32" i="1" s="1"/>
  <c r="I32" i="1" s="1"/>
  <c r="B33" i="1"/>
  <c r="C31" i="1"/>
  <c r="E61" i="1"/>
  <c r="E62" i="1" l="1"/>
  <c r="F62" i="1"/>
  <c r="J33" i="1"/>
  <c r="G33" i="1" s="1"/>
  <c r="C32" i="1"/>
  <c r="B34" i="1"/>
  <c r="F63" i="1" l="1"/>
  <c r="J34" i="1"/>
  <c r="G34" i="1" s="1"/>
  <c r="I34" i="1" s="1"/>
  <c r="C33" i="1"/>
  <c r="B35" i="1"/>
  <c r="I33" i="1"/>
  <c r="E63" i="1"/>
  <c r="J35" i="1" l="1"/>
  <c r="G35" i="1" s="1"/>
  <c r="I35" i="1" s="1"/>
  <c r="C34" i="1"/>
  <c r="B36" i="1"/>
  <c r="E64" i="1"/>
  <c r="F64" i="1"/>
  <c r="F65" i="1" l="1"/>
  <c r="B37" i="1"/>
  <c r="J36" i="1"/>
  <c r="G36" i="1" s="1"/>
  <c r="I36" i="1" s="1"/>
  <c r="C35" i="1"/>
  <c r="E65" i="1"/>
  <c r="J37" i="1" l="1"/>
  <c r="G37" i="1" s="1"/>
  <c r="C36" i="1"/>
  <c r="B38" i="1"/>
  <c r="E66" i="1"/>
  <c r="F66" i="1"/>
  <c r="E67" i="1" l="1"/>
  <c r="J38" i="1"/>
  <c r="G38" i="1" s="1"/>
  <c r="B39" i="1"/>
  <c r="C37" i="1"/>
  <c r="F67" i="1"/>
  <c r="F68" i="1" s="1"/>
  <c r="I37" i="1"/>
  <c r="I38" i="1" l="1"/>
  <c r="B40" i="1"/>
  <c r="C38" i="1"/>
  <c r="J39" i="1"/>
  <c r="G39" i="1" s="1"/>
  <c r="I39" i="1" s="1"/>
  <c r="E68" i="1"/>
  <c r="F69" i="1" s="1"/>
  <c r="B41" i="1" l="1"/>
  <c r="J40" i="1"/>
  <c r="G40" i="1" s="1"/>
  <c r="I40" i="1" s="1"/>
  <c r="C39" i="1"/>
  <c r="E69" i="1"/>
  <c r="J41" i="1" l="1"/>
  <c r="G41" i="1" s="1"/>
  <c r="B42" i="1"/>
  <c r="C40" i="1"/>
  <c r="E70" i="1"/>
  <c r="F70" i="1"/>
  <c r="E71" i="1" l="1"/>
  <c r="J42" i="1"/>
  <c r="G42" i="1" s="1"/>
  <c r="I42" i="1" s="1"/>
  <c r="C41" i="1"/>
  <c r="B43" i="1"/>
  <c r="F71" i="1"/>
  <c r="F72" i="1" s="1"/>
  <c r="I41" i="1"/>
  <c r="J43" i="1" l="1"/>
  <c r="G43" i="1" s="1"/>
  <c r="I43" i="1" s="1"/>
  <c r="C42" i="1"/>
  <c r="B44" i="1"/>
  <c r="E72" i="1"/>
  <c r="J44" i="1" l="1"/>
  <c r="G44" i="1" s="1"/>
  <c r="I44" i="1" s="1"/>
  <c r="C43" i="1"/>
  <c r="B45" i="1"/>
  <c r="E73" i="1"/>
  <c r="F73" i="1"/>
  <c r="E74" i="1" l="1"/>
  <c r="F74" i="1"/>
  <c r="J45" i="1"/>
  <c r="G45" i="1" s="1"/>
  <c r="I45" i="1" s="1"/>
  <c r="C44" i="1"/>
  <c r="B46" i="1"/>
  <c r="F75" i="1" l="1"/>
  <c r="J46" i="1"/>
  <c r="G46" i="1" s="1"/>
  <c r="I46" i="1" s="1"/>
  <c r="C45" i="1"/>
  <c r="B47" i="1"/>
  <c r="E75" i="1"/>
  <c r="E76" i="1" l="1"/>
  <c r="J47" i="1"/>
  <c r="G47" i="1" s="1"/>
  <c r="I47" i="1" s="1"/>
  <c r="C46" i="1"/>
  <c r="B48" i="1"/>
  <c r="F76" i="1"/>
  <c r="F77" i="1" s="1"/>
  <c r="J48" i="1" l="1"/>
  <c r="G48" i="1" s="1"/>
  <c r="I48" i="1" s="1"/>
  <c r="C47" i="1"/>
  <c r="B49" i="1"/>
  <c r="E77" i="1"/>
  <c r="B50" i="1" l="1"/>
  <c r="J49" i="1"/>
  <c r="G49" i="1" s="1"/>
  <c r="C48" i="1"/>
  <c r="E78" i="1"/>
  <c r="F78" i="1"/>
  <c r="E79" i="1" l="1"/>
  <c r="F79" i="1"/>
  <c r="I49" i="1"/>
  <c r="B51" i="1"/>
  <c r="C49" i="1"/>
  <c r="J50" i="1"/>
  <c r="G50" i="1" s="1"/>
  <c r="F80" i="1" l="1"/>
  <c r="I50" i="1"/>
  <c r="B52" i="1"/>
  <c r="J51" i="1"/>
  <c r="G51" i="1" s="1"/>
  <c r="I51" i="1" s="1"/>
  <c r="C50" i="1"/>
  <c r="E80" i="1"/>
  <c r="F81" i="1" l="1"/>
  <c r="B53" i="1"/>
  <c r="J52" i="1"/>
  <c r="G52" i="1" s="1"/>
  <c r="I52" i="1" s="1"/>
  <c r="C51" i="1"/>
  <c r="E81" i="1"/>
  <c r="E82" i="1" l="1"/>
  <c r="B54" i="1"/>
  <c r="J53" i="1"/>
  <c r="G53" i="1" s="1"/>
  <c r="I53" i="1" s="1"/>
  <c r="C52" i="1"/>
  <c r="F82" i="1"/>
  <c r="F83" i="1" s="1"/>
  <c r="B55" i="1" l="1"/>
  <c r="J54" i="1"/>
  <c r="G54" i="1" s="1"/>
  <c r="I54" i="1" s="1"/>
  <c r="C53" i="1"/>
  <c r="E83" i="1"/>
  <c r="F84" i="1" s="1"/>
  <c r="E84" i="1" l="1"/>
  <c r="B56" i="1"/>
  <c r="J55" i="1"/>
  <c r="G55" i="1" s="1"/>
  <c r="C54" i="1"/>
  <c r="B57" i="1" l="1"/>
  <c r="J56" i="1"/>
  <c r="G56" i="1" s="1"/>
  <c r="I56" i="1" s="1"/>
  <c r="C55" i="1"/>
  <c r="E85" i="1"/>
  <c r="I55" i="1"/>
  <c r="F85" i="1"/>
  <c r="F86" i="1" l="1"/>
  <c r="E86" i="1"/>
  <c r="B58" i="1"/>
  <c r="J57" i="1"/>
  <c r="G57" i="1" s="1"/>
  <c r="I57" i="1" s="1"/>
  <c r="C56" i="1"/>
  <c r="E87" i="1" l="1"/>
  <c r="B59" i="1"/>
  <c r="J58" i="1"/>
  <c r="G58" i="1" s="1"/>
  <c r="I58" i="1" s="1"/>
  <c r="C57" i="1"/>
  <c r="F87" i="1"/>
  <c r="F88" i="1" s="1"/>
  <c r="E88" i="1" l="1"/>
  <c r="B60" i="1"/>
  <c r="J59" i="1"/>
  <c r="G59" i="1" s="1"/>
  <c r="I59" i="1" s="1"/>
  <c r="C58" i="1"/>
  <c r="E89" i="1" l="1"/>
  <c r="B61" i="1"/>
  <c r="J60" i="1"/>
  <c r="G60" i="1" s="1"/>
  <c r="I60" i="1" s="1"/>
  <c r="C59" i="1"/>
  <c r="F89" i="1"/>
  <c r="F90" i="1" s="1"/>
  <c r="B62" i="1" l="1"/>
  <c r="J61" i="1"/>
  <c r="G61" i="1" s="1"/>
  <c r="C60" i="1"/>
  <c r="E90" i="1"/>
  <c r="F91" i="1" s="1"/>
  <c r="I61" i="1" l="1"/>
  <c r="E91" i="1"/>
  <c r="J62" i="1"/>
  <c r="G62" i="1" s="1"/>
  <c r="B63" i="1"/>
  <c r="C61" i="1"/>
  <c r="E92" i="1" l="1"/>
  <c r="J63" i="1"/>
  <c r="G63" i="1" s="1"/>
  <c r="I63" i="1" s="1"/>
  <c r="C62" i="1"/>
  <c r="B64" i="1"/>
  <c r="I62" i="1"/>
  <c r="F92" i="1"/>
  <c r="F93" i="1" l="1"/>
  <c r="J64" i="1"/>
  <c r="G64" i="1" s="1"/>
  <c r="I64" i="1" s="1"/>
  <c r="C63" i="1"/>
  <c r="B65" i="1"/>
  <c r="E93" i="1"/>
  <c r="J65" i="1" l="1"/>
  <c r="G65" i="1" s="1"/>
  <c r="C64" i="1"/>
  <c r="B66" i="1"/>
  <c r="E94" i="1"/>
  <c r="F94" i="1"/>
  <c r="F95" i="1" l="1"/>
  <c r="E95" i="1"/>
  <c r="J66" i="1"/>
  <c r="G66" i="1" s="1"/>
  <c r="I66" i="1" s="1"/>
  <c r="C65" i="1"/>
  <c r="B67" i="1"/>
  <c r="I65" i="1"/>
  <c r="F96" i="1" l="1"/>
  <c r="J67" i="1"/>
  <c r="G67" i="1" s="1"/>
  <c r="I67" i="1" s="1"/>
  <c r="C66" i="1"/>
  <c r="B68" i="1"/>
  <c r="E96" i="1"/>
  <c r="E97" i="1" l="1"/>
  <c r="F97" i="1"/>
  <c r="J68" i="1"/>
  <c r="G68" i="1" s="1"/>
  <c r="I68" i="1" s="1"/>
  <c r="C67" i="1"/>
  <c r="B69" i="1"/>
  <c r="F98" i="1" l="1"/>
  <c r="J69" i="1"/>
  <c r="G69" i="1" s="1"/>
  <c r="I69" i="1" s="1"/>
  <c r="C68" i="1"/>
  <c r="B70" i="1"/>
  <c r="E98" i="1"/>
  <c r="F99" i="1" l="1"/>
  <c r="J70" i="1"/>
  <c r="G70" i="1" s="1"/>
  <c r="I70" i="1" s="1"/>
  <c r="C69" i="1"/>
  <c r="B71" i="1"/>
  <c r="E99" i="1"/>
  <c r="F100" i="1" l="1"/>
  <c r="E100" i="1"/>
  <c r="J71" i="1"/>
  <c r="G71" i="1" s="1"/>
  <c r="I71" i="1" s="1"/>
  <c r="C70" i="1"/>
  <c r="B72" i="1"/>
  <c r="E101" i="1" l="1"/>
  <c r="J72" i="1"/>
  <c r="G72" i="1" s="1"/>
  <c r="I72" i="1" s="1"/>
  <c r="C71" i="1"/>
  <c r="B73" i="1"/>
  <c r="F101" i="1"/>
  <c r="F102" i="1" s="1"/>
  <c r="E102" i="1" l="1"/>
  <c r="B74" i="1"/>
  <c r="J73" i="1"/>
  <c r="G73" i="1" s="1"/>
  <c r="C72" i="1"/>
  <c r="E103" i="1" l="1"/>
  <c r="I73" i="1"/>
  <c r="B75" i="1"/>
  <c r="C73" i="1"/>
  <c r="J74" i="1"/>
  <c r="G74" i="1" s="1"/>
  <c r="F103" i="1"/>
  <c r="F104" i="1" l="1"/>
  <c r="I74" i="1"/>
  <c r="B76" i="1"/>
  <c r="J75" i="1"/>
  <c r="G75" i="1" s="1"/>
  <c r="I75" i="1" s="1"/>
  <c r="C74" i="1"/>
  <c r="E104" i="1"/>
  <c r="B77" i="1" l="1"/>
  <c r="J76" i="1"/>
  <c r="G76" i="1" s="1"/>
  <c r="C75" i="1"/>
  <c r="E105" i="1"/>
  <c r="F105" i="1"/>
  <c r="F106" i="1" l="1"/>
  <c r="I76" i="1"/>
  <c r="B78" i="1"/>
  <c r="J77" i="1"/>
  <c r="G77" i="1" s="1"/>
  <c r="I77" i="1" s="1"/>
  <c r="C76" i="1"/>
  <c r="E106" i="1"/>
  <c r="B79" i="1" l="1"/>
  <c r="J78" i="1"/>
  <c r="G78" i="1" s="1"/>
  <c r="I78" i="1" s="1"/>
  <c r="C77" i="1"/>
  <c r="E107" i="1"/>
  <c r="F107" i="1"/>
  <c r="F108" i="1" l="1"/>
  <c r="E108" i="1"/>
  <c r="B80" i="1"/>
  <c r="J79" i="1"/>
  <c r="G79" i="1" s="1"/>
  <c r="C78" i="1"/>
  <c r="B81" i="1" l="1"/>
  <c r="J80" i="1"/>
  <c r="G80" i="1" s="1"/>
  <c r="I80" i="1" s="1"/>
  <c r="C79" i="1"/>
  <c r="E109" i="1"/>
  <c r="I79" i="1"/>
  <c r="F109" i="1"/>
  <c r="E110" i="1" l="1"/>
  <c r="F110" i="1"/>
  <c r="B82" i="1"/>
  <c r="J81" i="1"/>
  <c r="G81" i="1" s="1"/>
  <c r="C80" i="1"/>
  <c r="F111" i="1" l="1"/>
  <c r="I81" i="1"/>
  <c r="E111" i="1"/>
  <c r="B83" i="1"/>
  <c r="J82" i="1"/>
  <c r="G82" i="1" s="1"/>
  <c r="I82" i="1" s="1"/>
  <c r="C81" i="1"/>
  <c r="F112" i="1" l="1"/>
  <c r="C82" i="1"/>
  <c r="B84" i="1"/>
  <c r="J83" i="1"/>
  <c r="G83" i="1" s="1"/>
  <c r="I83" i="1" s="1"/>
  <c r="E112" i="1"/>
  <c r="F113" i="1" s="1"/>
  <c r="C83" i="1" l="1"/>
  <c r="B85" i="1"/>
  <c r="J84" i="1"/>
  <c r="G84" i="1" s="1"/>
  <c r="I84" i="1" s="1"/>
  <c r="E113" i="1"/>
  <c r="C84" i="1" l="1"/>
  <c r="B86" i="1"/>
  <c r="J85" i="1"/>
  <c r="G85" i="1" s="1"/>
  <c r="E114" i="1"/>
  <c r="F114" i="1"/>
  <c r="F115" i="1" l="1"/>
  <c r="I85" i="1"/>
  <c r="C85" i="1"/>
  <c r="J86" i="1"/>
  <c r="G86" i="1" s="1"/>
  <c r="B87" i="1"/>
  <c r="E115" i="1"/>
  <c r="E116" i="1" l="1"/>
  <c r="J87" i="1"/>
  <c r="G87" i="1" s="1"/>
  <c r="I87" i="1" s="1"/>
  <c r="C86" i="1"/>
  <c r="B88" i="1"/>
  <c r="F116" i="1"/>
  <c r="F117" i="1" s="1"/>
  <c r="I86" i="1"/>
  <c r="J88" i="1" l="1"/>
  <c r="G88" i="1" s="1"/>
  <c r="I88" i="1" s="1"/>
  <c r="C87" i="1"/>
  <c r="B89" i="1"/>
  <c r="E117" i="1"/>
  <c r="J89" i="1" l="1"/>
  <c r="G89" i="1" s="1"/>
  <c r="C88" i="1"/>
  <c r="B90" i="1"/>
  <c r="E118" i="1"/>
  <c r="F118" i="1"/>
  <c r="F119" i="1" l="1"/>
  <c r="E119" i="1"/>
  <c r="J90" i="1"/>
  <c r="G90" i="1" s="1"/>
  <c r="I90" i="1" s="1"/>
  <c r="C89" i="1"/>
  <c r="B91" i="1"/>
  <c r="I89" i="1"/>
  <c r="F120" i="1" l="1"/>
  <c r="J91" i="1"/>
  <c r="G91" i="1" s="1"/>
  <c r="I91" i="1" s="1"/>
  <c r="C90" i="1"/>
  <c r="B92" i="1"/>
  <c r="E120" i="1"/>
  <c r="E121" i="1" l="1"/>
  <c r="F121" i="1"/>
  <c r="J92" i="1"/>
  <c r="G92" i="1" s="1"/>
  <c r="I92" i="1" s="1"/>
  <c r="C91" i="1"/>
  <c r="B93" i="1"/>
  <c r="F122" i="1" l="1"/>
  <c r="J93" i="1"/>
  <c r="G93" i="1" s="1"/>
  <c r="I93" i="1" s="1"/>
  <c r="C92" i="1"/>
  <c r="B94" i="1"/>
  <c r="E122" i="1"/>
  <c r="J94" i="1" l="1"/>
  <c r="G94" i="1" s="1"/>
  <c r="I94" i="1" s="1"/>
  <c r="C93" i="1"/>
  <c r="B95" i="1"/>
  <c r="E123" i="1"/>
  <c r="F123" i="1"/>
  <c r="F124" i="1" l="1"/>
  <c r="E124" i="1"/>
  <c r="J95" i="1"/>
  <c r="G95" i="1" s="1"/>
  <c r="I95" i="1" s="1"/>
  <c r="C94" i="1"/>
  <c r="B96" i="1"/>
  <c r="J96" i="1" l="1"/>
  <c r="G96" i="1" s="1"/>
  <c r="I96" i="1" s="1"/>
  <c r="C95" i="1"/>
  <c r="B97" i="1"/>
  <c r="E125" i="1"/>
  <c r="F125" i="1"/>
  <c r="E126" i="1" l="1"/>
  <c r="B98" i="1"/>
  <c r="J97" i="1"/>
  <c r="G97" i="1" s="1"/>
  <c r="C96" i="1"/>
  <c r="F126" i="1"/>
  <c r="F127" i="1" s="1"/>
  <c r="B99" i="1" l="1"/>
  <c r="C97" i="1"/>
  <c r="J98" i="1"/>
  <c r="G98" i="1" s="1"/>
  <c r="E127" i="1"/>
  <c r="F128" i="1" s="1"/>
  <c r="I97" i="1"/>
  <c r="I98" i="1" l="1"/>
  <c r="E128" i="1"/>
  <c r="C98" i="1"/>
  <c r="B100" i="1"/>
  <c r="J99" i="1"/>
  <c r="G99" i="1" s="1"/>
  <c r="I99" i="1" s="1"/>
  <c r="C99" i="1" l="1"/>
  <c r="B101" i="1"/>
  <c r="J100" i="1"/>
  <c r="G100" i="1" s="1"/>
  <c r="I100" i="1" s="1"/>
  <c r="E129" i="1"/>
  <c r="F129" i="1"/>
  <c r="F130" i="1" l="1"/>
  <c r="E130" i="1"/>
  <c r="C100" i="1"/>
  <c r="B102" i="1"/>
  <c r="J101" i="1"/>
  <c r="G101" i="1" s="1"/>
  <c r="C101" i="1" l="1"/>
  <c r="B103" i="1"/>
  <c r="J102" i="1"/>
  <c r="G102" i="1" s="1"/>
  <c r="I102" i="1" s="1"/>
  <c r="I101" i="1"/>
  <c r="E131" i="1"/>
  <c r="F131" i="1"/>
  <c r="E132" i="1" l="1"/>
  <c r="F132" i="1"/>
  <c r="C102" i="1"/>
  <c r="B104" i="1"/>
  <c r="J103" i="1"/>
  <c r="G103" i="1" s="1"/>
  <c r="I103" i="1" s="1"/>
  <c r="F133" i="1" l="1"/>
  <c r="C103" i="1"/>
  <c r="B105" i="1"/>
  <c r="J104" i="1"/>
  <c r="G104" i="1" s="1"/>
  <c r="I104" i="1" s="1"/>
  <c r="E133" i="1"/>
  <c r="C104" i="1" l="1"/>
  <c r="B106" i="1"/>
  <c r="J105" i="1"/>
  <c r="G105" i="1" s="1"/>
  <c r="I105" i="1" s="1"/>
  <c r="E134" i="1"/>
  <c r="F134" i="1"/>
  <c r="F135" i="1" l="1"/>
  <c r="E135" i="1"/>
  <c r="C105" i="1"/>
  <c r="B107" i="1"/>
  <c r="J106" i="1"/>
  <c r="G106" i="1" s="1"/>
  <c r="I106" i="1" s="1"/>
  <c r="F136" i="1" l="1"/>
  <c r="C106" i="1"/>
  <c r="B108" i="1"/>
  <c r="J107" i="1"/>
  <c r="G107" i="1" s="1"/>
  <c r="I107" i="1" s="1"/>
  <c r="E136" i="1"/>
  <c r="C107" i="1" l="1"/>
  <c r="B109" i="1"/>
  <c r="J108" i="1"/>
  <c r="G108" i="1" s="1"/>
  <c r="I108" i="1" s="1"/>
  <c r="E137" i="1"/>
  <c r="F137" i="1"/>
  <c r="F138" i="1" l="1"/>
  <c r="E138" i="1"/>
  <c r="C108" i="1"/>
  <c r="B110" i="1"/>
  <c r="J109" i="1"/>
  <c r="G109" i="1" s="1"/>
  <c r="F139" i="1" l="1"/>
  <c r="I109" i="1"/>
  <c r="C109" i="1"/>
  <c r="J110" i="1"/>
  <c r="G110" i="1" s="1"/>
  <c r="B111" i="1"/>
  <c r="E139" i="1"/>
  <c r="E140" i="1" l="1"/>
  <c r="J111" i="1"/>
  <c r="G111" i="1" s="1"/>
  <c r="I111" i="1" s="1"/>
  <c r="C110" i="1"/>
  <c r="B112" i="1"/>
  <c r="I110" i="1"/>
  <c r="F140" i="1"/>
  <c r="F141" i="1" l="1"/>
  <c r="J112" i="1"/>
  <c r="G112" i="1" s="1"/>
  <c r="C111" i="1"/>
  <c r="B113" i="1"/>
  <c r="E141" i="1"/>
  <c r="F142" i="1" s="1"/>
  <c r="B114" i="1" l="1"/>
  <c r="J113" i="1"/>
  <c r="G113" i="1" s="1"/>
  <c r="I113" i="1" s="1"/>
  <c r="C112" i="1"/>
  <c r="E142" i="1"/>
  <c r="I112" i="1"/>
  <c r="B115" i="1" l="1"/>
  <c r="J114" i="1"/>
  <c r="G114" i="1" s="1"/>
  <c r="I114" i="1" s="1"/>
  <c r="C113" i="1"/>
  <c r="E143" i="1"/>
  <c r="F143" i="1"/>
  <c r="F144" i="1" l="1"/>
  <c r="C114" i="1"/>
  <c r="B116" i="1"/>
  <c r="J115" i="1"/>
  <c r="G115" i="1" s="1"/>
  <c r="I115" i="1" s="1"/>
  <c r="E144" i="1"/>
  <c r="C115" i="1" l="1"/>
  <c r="B117" i="1"/>
  <c r="J116" i="1"/>
  <c r="G116" i="1" s="1"/>
  <c r="I116" i="1" s="1"/>
  <c r="E145" i="1"/>
  <c r="F145" i="1"/>
  <c r="F146" i="1" l="1"/>
  <c r="C116" i="1"/>
  <c r="B118" i="1"/>
  <c r="J117" i="1"/>
  <c r="G117" i="1" s="1"/>
  <c r="I117" i="1" s="1"/>
  <c r="E146" i="1"/>
  <c r="F147" i="1" s="1"/>
  <c r="E147" i="1" l="1"/>
  <c r="C117" i="1"/>
  <c r="B119" i="1"/>
  <c r="J118" i="1"/>
  <c r="G118" i="1" s="1"/>
  <c r="I118" i="1" s="1"/>
  <c r="E148" i="1" l="1"/>
  <c r="C118" i="1"/>
  <c r="B120" i="1"/>
  <c r="J119" i="1"/>
  <c r="G119" i="1" s="1"/>
  <c r="I119" i="1" s="1"/>
  <c r="F148" i="1"/>
  <c r="F149" i="1" s="1"/>
  <c r="C119" i="1" l="1"/>
  <c r="B121" i="1"/>
  <c r="J120" i="1"/>
  <c r="G120" i="1" s="1"/>
  <c r="I120" i="1" s="1"/>
  <c r="E149" i="1"/>
  <c r="C120" i="1" l="1"/>
  <c r="J121" i="1"/>
  <c r="G121" i="1" s="1"/>
  <c r="B122" i="1"/>
  <c r="E150" i="1"/>
  <c r="F150" i="1"/>
  <c r="F151" i="1" l="1"/>
  <c r="E151" i="1"/>
  <c r="C121" i="1"/>
  <c r="J122" i="1"/>
  <c r="G122" i="1" s="1"/>
  <c r="B123" i="1"/>
  <c r="I121" i="1"/>
  <c r="F152" i="1" l="1"/>
  <c r="C122" i="1"/>
  <c r="J123" i="1"/>
  <c r="G123" i="1" s="1"/>
  <c r="I123" i="1" s="1"/>
  <c r="B124" i="1"/>
  <c r="I122" i="1"/>
  <c r="E152" i="1"/>
  <c r="E153" i="1" l="1"/>
  <c r="C123" i="1"/>
  <c r="J124" i="1"/>
  <c r="G124" i="1" s="1"/>
  <c r="B125" i="1"/>
  <c r="F153" i="1"/>
  <c r="F154" i="1" s="1"/>
  <c r="C124" i="1" l="1"/>
  <c r="J125" i="1"/>
  <c r="G125" i="1" s="1"/>
  <c r="I125" i="1" s="1"/>
  <c r="B126" i="1"/>
  <c r="I124" i="1"/>
  <c r="E154" i="1"/>
  <c r="C125" i="1" l="1"/>
  <c r="J126" i="1"/>
  <c r="G126" i="1" s="1"/>
  <c r="B127" i="1"/>
  <c r="E155" i="1"/>
  <c r="F155" i="1"/>
  <c r="E156" i="1" l="1"/>
  <c r="C126" i="1"/>
  <c r="J127" i="1"/>
  <c r="G127" i="1" s="1"/>
  <c r="I127" i="1" s="1"/>
  <c r="B128" i="1"/>
  <c r="F156" i="1"/>
  <c r="F157" i="1" s="1"/>
  <c r="I126" i="1"/>
  <c r="B129" i="1" l="1"/>
  <c r="C127" i="1"/>
  <c r="J128" i="1"/>
  <c r="G128" i="1" s="1"/>
  <c r="E157" i="1"/>
  <c r="I128" i="1" l="1"/>
  <c r="B130" i="1"/>
  <c r="C128" i="1"/>
  <c r="J129" i="1"/>
  <c r="G129" i="1" s="1"/>
  <c r="I129" i="1" s="1"/>
  <c r="E158" i="1"/>
  <c r="F158" i="1"/>
  <c r="F159" i="1" s="1"/>
  <c r="B131" i="1" l="1"/>
  <c r="C129" i="1"/>
  <c r="J130" i="1"/>
  <c r="G130" i="1" s="1"/>
  <c r="I130" i="1" s="1"/>
  <c r="E159" i="1"/>
  <c r="B132" i="1" l="1"/>
  <c r="C130" i="1"/>
  <c r="J131" i="1"/>
  <c r="G131" i="1" s="1"/>
  <c r="I131" i="1" s="1"/>
  <c r="E160" i="1"/>
  <c r="F160" i="1"/>
  <c r="E161" i="1" l="1"/>
  <c r="F161" i="1"/>
  <c r="B133" i="1"/>
  <c r="C131" i="1"/>
  <c r="J132" i="1"/>
  <c r="G132" i="1" s="1"/>
  <c r="I132" i="1" s="1"/>
  <c r="I162" i="1" s="1"/>
  <c r="B134" i="1" l="1"/>
  <c r="J133" i="1"/>
  <c r="G133" i="1" s="1"/>
  <c r="E162" i="1"/>
  <c r="I133" i="1" l="1"/>
  <c r="J134" i="1"/>
  <c r="G134" i="1" s="1"/>
  <c r="B135" i="1"/>
  <c r="J135" i="1" l="1"/>
  <c r="G135" i="1" s="1"/>
  <c r="I135" i="1" s="1"/>
  <c r="B136" i="1"/>
  <c r="I134" i="1"/>
  <c r="J136" i="1" l="1"/>
  <c r="G136" i="1" s="1"/>
  <c r="B137" i="1"/>
  <c r="J137" i="1" l="1"/>
  <c r="G137" i="1" s="1"/>
  <c r="I137" i="1" s="1"/>
  <c r="B138" i="1"/>
  <c r="I136" i="1"/>
  <c r="J138" i="1" l="1"/>
  <c r="G138" i="1" s="1"/>
  <c r="B139" i="1"/>
  <c r="J139" i="1" l="1"/>
  <c r="G139" i="1" s="1"/>
  <c r="I139" i="1" s="1"/>
  <c r="B140" i="1"/>
  <c r="I138" i="1"/>
  <c r="J140" i="1" l="1"/>
  <c r="G140" i="1" s="1"/>
  <c r="B141" i="1"/>
  <c r="J141" i="1" l="1"/>
  <c r="G141" i="1" s="1"/>
  <c r="I141" i="1" s="1"/>
  <c r="B142" i="1"/>
  <c r="I140" i="1"/>
  <c r="J142" i="1" l="1"/>
  <c r="G142" i="1" s="1"/>
  <c r="B143" i="1"/>
  <c r="J143" i="1" l="1"/>
  <c r="G143" i="1" s="1"/>
  <c r="I143" i="1" s="1"/>
  <c r="B144" i="1"/>
  <c r="I142" i="1"/>
  <c r="J144" i="1" l="1"/>
  <c r="G144" i="1" s="1"/>
  <c r="I144" i="1" s="1"/>
  <c r="B145" i="1"/>
  <c r="B146" i="1" l="1"/>
  <c r="J145" i="1"/>
  <c r="G145" i="1" s="1"/>
  <c r="I145" i="1" l="1"/>
  <c r="B147" i="1"/>
  <c r="J146" i="1"/>
  <c r="G146" i="1" s="1"/>
  <c r="I146" i="1" l="1"/>
  <c r="B148" i="1"/>
  <c r="J147" i="1"/>
  <c r="G147" i="1" s="1"/>
  <c r="I147" i="1" s="1"/>
  <c r="B149" i="1" l="1"/>
  <c r="J148" i="1"/>
  <c r="G148" i="1" s="1"/>
  <c r="I148" i="1" l="1"/>
  <c r="B150" i="1"/>
  <c r="J149" i="1"/>
  <c r="G149" i="1" s="1"/>
  <c r="I149" i="1" s="1"/>
  <c r="B151" i="1" l="1"/>
  <c r="J150" i="1"/>
  <c r="G150" i="1" s="1"/>
  <c r="I150" i="1" s="1"/>
  <c r="B152" i="1" l="1"/>
  <c r="J151" i="1"/>
  <c r="G151" i="1" s="1"/>
  <c r="B153" i="1" l="1"/>
  <c r="J152" i="1"/>
  <c r="G152" i="1" s="1"/>
  <c r="I152" i="1" s="1"/>
  <c r="I151" i="1"/>
  <c r="B154" i="1" l="1"/>
  <c r="J153" i="1"/>
  <c r="G153" i="1" s="1"/>
  <c r="I153" i="1" l="1"/>
  <c r="B155" i="1"/>
  <c r="J154" i="1"/>
  <c r="G154" i="1" s="1"/>
  <c r="I154" i="1" s="1"/>
  <c r="B156" i="1" l="1"/>
  <c r="J155" i="1"/>
  <c r="G155" i="1" s="1"/>
  <c r="I155" i="1" s="1"/>
  <c r="B157" i="1" l="1"/>
  <c r="J156" i="1"/>
  <c r="G156" i="1" s="1"/>
  <c r="I156" i="1" s="1"/>
  <c r="B158" i="1" l="1"/>
  <c r="J157" i="1"/>
  <c r="G157" i="1" s="1"/>
  <c r="I157" i="1" l="1"/>
  <c r="J158" i="1"/>
  <c r="G158" i="1" s="1"/>
  <c r="B159" i="1"/>
  <c r="I158" i="1" l="1"/>
  <c r="J159" i="1"/>
  <c r="G159" i="1" s="1"/>
  <c r="I159" i="1" s="1"/>
  <c r="B160" i="1"/>
  <c r="J160" i="1" l="1"/>
  <c r="G160" i="1" s="1"/>
  <c r="I160" i="1" s="1"/>
  <c r="B161" i="1"/>
  <c r="J161" i="1" s="1"/>
  <c r="G161" i="1" s="1"/>
  <c r="G162" i="1" l="1"/>
  <c r="I161" i="1"/>
</calcChain>
</file>

<file path=xl/sharedStrings.xml><?xml version="1.0" encoding="utf-8"?>
<sst xmlns="http://schemas.openxmlformats.org/spreadsheetml/2006/main" count="19" uniqueCount="18">
  <si>
    <t>Curs schimb valutar eur/ron</t>
  </si>
  <si>
    <t>Grafic de utilizare si rambursare estimativ</t>
  </si>
  <si>
    <t>Valoare suma garantata</t>
  </si>
  <si>
    <t>ron</t>
  </si>
  <si>
    <t xml:space="preserve">Robor 1M </t>
  </si>
  <si>
    <t>Marja</t>
  </si>
  <si>
    <t>Rata dobanda</t>
  </si>
  <si>
    <t>Data</t>
  </si>
  <si>
    <t>Utilizare credit</t>
  </si>
  <si>
    <t>Rata principal</t>
  </si>
  <si>
    <t>Sold credit</t>
  </si>
  <si>
    <t>Dobanda</t>
  </si>
  <si>
    <t>Comisioane</t>
  </si>
  <si>
    <t>Total</t>
  </si>
  <si>
    <t>7=3+5+6</t>
  </si>
  <si>
    <t xml:space="preserve">Alte comisioane: </t>
  </si>
  <si>
    <t>Robor 3 luni publicat la data de 15.04.2024</t>
  </si>
  <si>
    <t>Nota: Scadentarul este estimativ in functie de evolutia Robor 1/3/6 luni si graficul de tragere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</si>
</sst>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-* #,##0.00\ _l_e_i_-;\-* #,##0.00\ _l_e_i_-;_-* &quot;-&quot;??\ _l_e_i_-;_-@_-"/>
    <numFmt numFmtId="166" formatCode="&quot;? &quot;#,##0_);[Red]&quot;(? &quot;#,##0\)"/>
    <numFmt numFmtId="167" formatCode="&quot;\ &quot;#,##0_);[Red]&quot;(\ &quot;#,##0\)"/>
    <numFmt numFmtId="168" formatCode="&quot;£ &quot;#,##0_);[Red]&quot;(£ &quot;#,##0\)"/>
    <numFmt numFmtId="169" formatCode="&quot;$ &quot;#,##0_);&quot;($ &quot;#,##0\);\-_)"/>
    <numFmt numFmtId="170" formatCode="0%_);\(0%\);\-_)"/>
    <numFmt numFmtId="171" formatCode="#,##0_);\(#,##0\);\-_)"/>
    <numFmt numFmtId="172" formatCode="&quot;$ &quot;#,##0.0_);&quot;($ &quot;#,##0.0\);\-_)"/>
    <numFmt numFmtId="173" formatCode="0.0%_);\(0.0%\);\-_)"/>
    <numFmt numFmtId="174" formatCode="#,##0.0_);\(#,##0.0\);\-_)"/>
    <numFmt numFmtId="175" formatCode="&quot;$ &quot;#,##0.00_);&quot;($ &quot;#,##0.00\);\-_)"/>
    <numFmt numFmtId="176" formatCode="0.00%_);\(0.00%\);\-_)"/>
    <numFmt numFmtId="177" formatCode="#,##0.00_);\(#,##0.00\);\-_)"/>
    <numFmt numFmtId="178" formatCode="&quot;$ &quot;#,##0.000_);&quot;($ &quot;#,##0.000\);\-_)"/>
    <numFmt numFmtId="179" formatCode="0.000%_);\(0.000%\);\-_)"/>
    <numFmt numFmtId="180" formatCode="#,##0.000_);\(#,##0.000\);\-_)"/>
    <numFmt numFmtId="181" formatCode="d\-mmm\-yy_);d\-mmm\-yy_);&quot;&quot;"/>
    <numFmt numFmtId="182" formatCode="#,_);\(#,\);\-_)"/>
    <numFmt numFmtId="183" formatCode="#,##0_);\(#,##0\);&quot;- &quot;"/>
    <numFmt numFmtId="184" formatCode="General;[Red]\-General"/>
    <numFmt numFmtId="185" formatCode="&quot;•  &quot;@"/>
    <numFmt numFmtId="186" formatCode="0.000_)"/>
    <numFmt numFmtId="187" formatCode="#,##0.0_);\(#,##0.0\)"/>
    <numFmt numFmtId="188" formatCode="#,##0.00;\-#,##0.00"/>
    <numFmt numFmtId="189" formatCode="#,##0.000_);\(#,##0.000\)"/>
    <numFmt numFmtId="190" formatCode="_-* #,##0.00_-;\-* #,##0.00_-;_-* &quot;-&quot;??_-;_-@_-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_(* #,##0_);_(* \(#,##0\);_(* &quot;-&quot;??_);_(@_)"/>
    <numFmt numFmtId="205" formatCode="0.0%_);\(0.0%\)"/>
    <numFmt numFmtId="206" formatCode="0.00%_);\(0.00%\)"/>
    <numFmt numFmtId="207" formatCode="0.000%_);\(0.000%\)"/>
    <numFmt numFmtId="208" formatCode="#,##0_);\(#,##0\);\-_);&quot;• &quot;@_)"/>
    <numFmt numFmtId="209" formatCode="#,##0_);\(#,##0\);\-_);&quot;– &quot;@"/>
    <numFmt numFmtId="210" formatCode="#,##0_);\(#,##0\);\-_);&quot;— &quot;@"/>
    <numFmt numFmtId="211" formatCode="#,##0\x_);\(#,##0&quot;x)&quot;"/>
    <numFmt numFmtId="212" formatCode="#,##0.0\x_);\(#,##0.0&quot;x)&quot;"/>
    <numFmt numFmtId="213" formatCode="#,##0.00\x_);\(#,##0.00&quot;x)&quot;"/>
    <numFmt numFmtId="214" formatCode="_(* #,##0_);_(* \(#,##0\);_(* \-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charset val="204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6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4" borderId="0" applyBorder="0" applyAlignment="0" applyProtection="0"/>
    <xf numFmtId="167" fontId="4" fillId="4" borderId="0" applyBorder="0" applyAlignment="0" applyProtection="0"/>
    <xf numFmtId="168" fontId="4" fillId="4" borderId="0" applyBorder="0" applyAlignment="0" applyProtection="0"/>
    <xf numFmtId="167" fontId="4" fillId="4" borderId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9" fontId="4" fillId="4" borderId="0" applyBorder="0" applyAlignment="0" applyProtection="0"/>
    <xf numFmtId="170" fontId="4" fillId="4" borderId="0" applyBorder="0" applyAlignment="0" applyProtection="0"/>
    <xf numFmtId="171" fontId="4" fillId="4" borderId="0" applyBorder="0" applyAlignment="0" applyProtection="0"/>
    <xf numFmtId="172" fontId="4" fillId="4" borderId="0" applyBorder="0" applyAlignment="0" applyProtection="0"/>
    <xf numFmtId="173" fontId="4" fillId="4" borderId="0" applyBorder="0" applyAlignment="0" applyProtection="0"/>
    <xf numFmtId="174" fontId="4" fillId="4" borderId="0" applyBorder="0" applyAlignment="0" applyProtection="0"/>
    <xf numFmtId="175" fontId="4" fillId="4" borderId="0" applyBorder="0" applyAlignment="0" applyProtection="0"/>
    <xf numFmtId="176" fontId="4" fillId="4" borderId="0" applyBorder="0" applyAlignment="0" applyProtection="0"/>
    <xf numFmtId="177" fontId="4" fillId="4" borderId="0" applyBorder="0" applyAlignment="0" applyProtection="0"/>
    <xf numFmtId="178" fontId="4" fillId="4" borderId="0" applyBorder="0" applyAlignment="0" applyProtection="0"/>
    <xf numFmtId="179" fontId="4" fillId="4" borderId="0" applyBorder="0" applyAlignment="0" applyProtection="0"/>
    <xf numFmtId="180" fontId="4" fillId="4" borderId="0" applyBorder="0" applyAlignment="0" applyProtection="0"/>
    <xf numFmtId="181" fontId="4" fillId="4" borderId="0" applyBorder="0" applyAlignment="0" applyProtection="0"/>
    <xf numFmtId="182" fontId="4" fillId="4" borderId="0" applyBorder="0" applyAlignment="0" applyProtection="0"/>
    <xf numFmtId="183" fontId="4" fillId="4" borderId="0" applyBorder="0" applyAlignment="0"/>
    <xf numFmtId="184" fontId="10" fillId="4" borderId="2" applyAlignment="0" applyProtection="0"/>
    <xf numFmtId="185" fontId="4" fillId="4" borderId="0" applyBorder="0" applyAlignment="0" applyProtection="0"/>
    <xf numFmtId="0" fontId="11" fillId="23" borderId="0" applyNumberFormat="0" applyBorder="0" applyAlignment="0" applyProtection="0"/>
    <xf numFmtId="0" fontId="12" fillId="24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3" fillId="0" borderId="4" applyNumberFormat="0" applyFill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0" fontId="14" fillId="26" borderId="5" applyNumberFormat="0" applyAlignment="0" applyProtection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7" fontId="4" fillId="4" borderId="0" applyBorder="0" applyAlignment="0" applyProtection="0"/>
    <xf numFmtId="188" fontId="4" fillId="4" borderId="0" applyBorder="0" applyAlignment="0" applyProtection="0"/>
    <xf numFmtId="189" fontId="4" fillId="4" borderId="0" applyBorder="0" applyAlignment="0" applyProtection="0"/>
    <xf numFmtId="0" fontId="16" fillId="4" borderId="0"/>
    <xf numFmtId="168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4" fillId="4" borderId="0" applyBorder="0" applyAlignment="0" applyProtection="0"/>
    <xf numFmtId="192" fontId="4" fillId="4" borderId="0" applyBorder="0" applyAlignment="0" applyProtection="0"/>
    <xf numFmtId="193" fontId="4" fillId="4" borderId="0" applyBorder="0" applyAlignment="0" applyProtection="0"/>
    <xf numFmtId="194" fontId="4" fillId="4" borderId="0" applyBorder="0" applyAlignment="0" applyProtection="0"/>
    <xf numFmtId="195" fontId="4" fillId="4" borderId="0" applyBorder="0" applyAlignment="0" applyProtection="0"/>
    <xf numFmtId="196" fontId="4" fillId="4" borderId="0" applyBorder="0" applyAlignment="0" applyProtection="0"/>
    <xf numFmtId="197" fontId="4" fillId="4" borderId="0" applyBorder="0" applyAlignment="0" applyProtection="0"/>
    <xf numFmtId="198" fontId="4" fillId="4" borderId="0" applyBorder="0" applyAlignment="0" applyProtection="0"/>
    <xf numFmtId="199" fontId="4" fillId="4" borderId="0" applyBorder="0" applyAlignment="0" applyProtection="0"/>
    <xf numFmtId="195" fontId="4" fillId="4" borderId="0" applyBorder="0" applyAlignment="0" applyProtection="0"/>
    <xf numFmtId="0" fontId="9" fillId="27" borderId="0" applyNumberFormat="0" applyBorder="0" applyAlignment="0" applyProtection="0"/>
    <xf numFmtId="200" fontId="4" fillId="4" borderId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4" borderId="0" applyBorder="0" applyAlignment="0" applyProtection="0"/>
    <xf numFmtId="0" fontId="4" fillId="4" borderId="0" applyBorder="0" applyAlignment="0" applyProtection="0"/>
    <xf numFmtId="201" fontId="4" fillId="4" borderId="0" applyBorder="0" applyAlignment="0" applyProtection="0"/>
    <xf numFmtId="0" fontId="4" fillId="4" borderId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2" fontId="4" fillId="4" borderId="0" applyBorder="0" applyAlignment="0" applyProtection="0"/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28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203" fontId="26" fillId="0" borderId="0"/>
    <xf numFmtId="0" fontId="17" fillId="0" borderId="0"/>
    <xf numFmtId="0" fontId="17" fillId="0" borderId="0"/>
    <xf numFmtId="0" fontId="17" fillId="0" borderId="0"/>
    <xf numFmtId="169" fontId="4" fillId="4" borderId="0"/>
    <xf numFmtId="204" fontId="4" fillId="4" borderId="0"/>
    <xf numFmtId="204" fontId="4" fillId="4" borderId="0"/>
    <xf numFmtId="204" fontId="4" fillId="4" borderId="0"/>
    <xf numFmtId="204" fontId="4" fillId="4" borderId="0"/>
    <xf numFmtId="0" fontId="1" fillId="0" borderId="0"/>
    <xf numFmtId="0" fontId="1" fillId="0" borderId="0"/>
    <xf numFmtId="204" fontId="4" fillId="4" borderId="0"/>
    <xf numFmtId="0" fontId="2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9" fillId="0" borderId="0"/>
    <xf numFmtId="0" fontId="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7" fillId="31" borderId="10" applyNumberForma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17" fillId="32" borderId="10" applyNumberFormat="0" applyFon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0" fontId="23" fillId="25" borderId="9" applyNumberFormat="0" applyAlignment="0" applyProtection="0"/>
    <xf numFmtId="205" fontId="4" fillId="4" borderId="0" applyBorder="0" applyAlignment="0" applyProtection="0"/>
    <xf numFmtId="206" fontId="4" fillId="4" borderId="0" applyBorder="0" applyAlignment="0" applyProtection="0"/>
    <xf numFmtId="207" fontId="4" fillId="4" borderId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4" fillId="4" borderId="0" applyBorder="0" applyAlignment="0" applyProtection="0"/>
    <xf numFmtId="209" fontId="4" fillId="4" borderId="0" applyBorder="0" applyAlignment="0" applyProtection="0"/>
    <xf numFmtId="210" fontId="4" fillId="4" borderId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11" fontId="4" fillId="4" borderId="0" applyBorder="0" applyAlignment="0" applyProtection="0"/>
    <xf numFmtId="212" fontId="4" fillId="4" borderId="0" applyBorder="0" applyAlignment="0" applyProtection="0"/>
    <xf numFmtId="213" fontId="4" fillId="4" borderId="0" applyBorder="0" applyAlignment="0" applyProtection="0"/>
    <xf numFmtId="211" fontId="4" fillId="4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44" fontId="33" fillId="0" borderId="0" applyFont="0" applyFill="0" applyBorder="0" applyAlignment="0" applyProtection="0"/>
    <xf numFmtId="0" fontId="14" fillId="33" borderId="5" applyNumberFormat="0" applyAlignment="0" applyProtection="0"/>
    <xf numFmtId="3" fontId="4" fillId="4" borderId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4" fontId="34" fillId="4" borderId="0" applyBorder="0" applyAlignment="0" applyProtection="0"/>
    <xf numFmtId="0" fontId="35" fillId="0" borderId="0"/>
    <xf numFmtId="214" fontId="4" fillId="4" borderId="0" applyBorder="0" applyAlignment="0" applyProtection="0"/>
    <xf numFmtId="214" fontId="4" fillId="4" borderId="0" applyBorder="0" applyAlignment="0" applyProtection="0"/>
    <xf numFmtId="0" fontId="36" fillId="0" borderId="0"/>
    <xf numFmtId="184" fontId="37" fillId="4" borderId="0" applyBorder="0" applyAlignment="0" applyProtection="0"/>
    <xf numFmtId="184" fontId="37" fillId="4" borderId="0" applyBorder="0" applyAlignment="0" applyProtection="0"/>
  </cellStyleXfs>
  <cellXfs count="44">
    <xf numFmtId="0" fontId="0" fillId="0" borderId="0" xfId="0"/>
    <xf numFmtId="164" fontId="1" fillId="0" borderId="0" xfId="2" applyNumberFormat="1"/>
    <xf numFmtId="0" fontId="1" fillId="0" borderId="0" xfId="2"/>
    <xf numFmtId="43" fontId="0" fillId="0" borderId="0" xfId="3" applyFont="1"/>
    <xf numFmtId="164" fontId="2" fillId="0" borderId="0" xfId="2" applyNumberFormat="1" applyFont="1"/>
    <xf numFmtId="43" fontId="1" fillId="0" borderId="0" xfId="2" applyNumberFormat="1" applyFont="1"/>
    <xf numFmtId="164" fontId="1" fillId="0" borderId="0" xfId="2" applyNumberFormat="1" applyFont="1"/>
    <xf numFmtId="164" fontId="3" fillId="0" borderId="0" xfId="2" applyNumberFormat="1" applyFont="1"/>
    <xf numFmtId="43" fontId="4" fillId="0" borderId="0" xfId="3" applyFont="1"/>
    <xf numFmtId="43" fontId="5" fillId="0" borderId="0" xfId="2" applyNumberFormat="1" applyFont="1"/>
    <xf numFmtId="10" fontId="0" fillId="0" borderId="0" xfId="4" applyNumberFormat="1" applyFont="1"/>
    <xf numFmtId="43" fontId="1" fillId="0" borderId="0" xfId="2" applyNumberFormat="1"/>
    <xf numFmtId="164" fontId="5" fillId="0" borderId="0" xfId="2" applyNumberFormat="1" applyFont="1"/>
    <xf numFmtId="10" fontId="6" fillId="0" borderId="0" xfId="3" applyNumberFormat="1" applyFont="1"/>
    <xf numFmtId="164" fontId="0" fillId="0" borderId="0" xfId="2" applyNumberFormat="1" applyFont="1"/>
    <xf numFmtId="43" fontId="0" fillId="2" borderId="0" xfId="3" applyFont="1" applyFill="1"/>
    <xf numFmtId="43" fontId="0" fillId="3" borderId="0" xfId="3" applyFont="1" applyFill="1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3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64" fontId="1" fillId="3" borderId="1" xfId="2" applyNumberFormat="1" applyFill="1" applyBorder="1"/>
    <xf numFmtId="4" fontId="0" fillId="3" borderId="1" xfId="3" applyNumberFormat="1" applyFont="1" applyFill="1" applyBorder="1"/>
    <xf numFmtId="43" fontId="1" fillId="3" borderId="1" xfId="2" applyNumberFormat="1" applyFill="1" applyBorder="1"/>
    <xf numFmtId="43" fontId="1" fillId="3" borderId="1" xfId="3" applyFill="1" applyBorder="1"/>
    <xf numFmtId="43" fontId="0" fillId="3" borderId="1" xfId="3" applyFont="1" applyFill="1" applyBorder="1"/>
    <xf numFmtId="0" fontId="1" fillId="3" borderId="0" xfId="2" applyFill="1"/>
    <xf numFmtId="4" fontId="1" fillId="3" borderId="1" xfId="3" applyNumberFormat="1" applyFill="1" applyBorder="1"/>
    <xf numFmtId="0" fontId="1" fillId="2" borderId="0" xfId="2" applyFill="1"/>
    <xf numFmtId="164" fontId="1" fillId="2" borderId="1" xfId="2" applyNumberFormat="1" applyFill="1" applyBorder="1"/>
    <xf numFmtId="4" fontId="1" fillId="2" borderId="1" xfId="2" applyNumberFormat="1" applyFill="1" applyBorder="1"/>
    <xf numFmtId="43" fontId="1" fillId="2" borderId="1" xfId="2" applyNumberFormat="1" applyFill="1" applyBorder="1"/>
    <xf numFmtId="43" fontId="1" fillId="2" borderId="1" xfId="3" applyFill="1" applyBorder="1"/>
    <xf numFmtId="43" fontId="0" fillId="2" borderId="1" xfId="3" applyFont="1" applyFill="1" applyBorder="1"/>
    <xf numFmtId="4" fontId="1" fillId="3" borderId="1" xfId="2" applyNumberFormat="1" applyFill="1" applyBorder="1"/>
    <xf numFmtId="4" fontId="1" fillId="2" borderId="1" xfId="1" applyNumberFormat="1" applyFont="1" applyFill="1" applyBorder="1"/>
    <xf numFmtId="164" fontId="2" fillId="3" borderId="1" xfId="2" applyNumberFormat="1" applyFont="1" applyFill="1" applyBorder="1"/>
    <xf numFmtId="4" fontId="2" fillId="3" borderId="1" xfId="1" applyNumberFormat="1" applyFont="1" applyFill="1" applyBorder="1"/>
    <xf numFmtId="43" fontId="2" fillId="3" borderId="1" xfId="2" applyNumberFormat="1" applyFont="1" applyFill="1" applyBorder="1"/>
    <xf numFmtId="43" fontId="1" fillId="3" borderId="0" xfId="2" applyNumberFormat="1" applyFill="1"/>
    <xf numFmtId="164" fontId="0" fillId="3" borderId="0" xfId="2" applyNumberFormat="1" applyFont="1" applyFill="1"/>
    <xf numFmtId="164" fontId="1" fillId="3" borderId="0" xfId="2" applyNumberFormat="1" applyFill="1"/>
    <xf numFmtId="164" fontId="1" fillId="3" borderId="0" xfId="2" applyNumberFormat="1" applyFont="1" applyFill="1"/>
    <xf numFmtId="164" fontId="2" fillId="0" borderId="0" xfId="2" applyNumberFormat="1" applyFont="1" applyAlignment="1">
      <alignment horizontal="center"/>
    </xf>
  </cellXfs>
  <cellStyles count="866">
    <cellStyle name="? BP" xfId="5"/>
    <cellStyle name="? JY" xfId="6"/>
    <cellStyle name="£ BP" xfId="7"/>
    <cellStyle name="¥ JY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2 3" xfId="14"/>
    <cellStyle name="20% - Accent1 2_situație reabilitare termica - sectorul 1" xfId="15"/>
    <cellStyle name="20% - Accent1 3" xfId="16"/>
    <cellStyle name="20% - Accent1 3 2" xfId="17"/>
    <cellStyle name="20% - Accent1 3 3" xfId="18"/>
    <cellStyle name="20% - Accent1 3_situație reabilitare termica - sectorul 1" xfId="19"/>
    <cellStyle name="20% - Accent1 4" xfId="20"/>
    <cellStyle name="20% - Accent1 4 2" xfId="21"/>
    <cellStyle name="20% - Accent1 4 3" xfId="22"/>
    <cellStyle name="20% - Accent1 4_situație reabilitare termica - sectorul 1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1" xfId="30"/>
    <cellStyle name="20% - Accent2 12" xfId="31"/>
    <cellStyle name="20% - Accent2 2" xfId="32"/>
    <cellStyle name="20% - Accent2 2 2" xfId="33"/>
    <cellStyle name="20% - Accent2 2 3" xfId="34"/>
    <cellStyle name="20% - Accent2 2_situație reabilitare termica - sectorul 1" xfId="35"/>
    <cellStyle name="20% - Accent2 3" xfId="36"/>
    <cellStyle name="20% - Accent2 3 2" xfId="37"/>
    <cellStyle name="20% - Accent2 3 3" xfId="38"/>
    <cellStyle name="20% - Accent2 3_situație reabilitare termica - sectorul 1" xfId="39"/>
    <cellStyle name="20% - Accent2 4" xfId="40"/>
    <cellStyle name="20% - Accent2 4 2" xfId="41"/>
    <cellStyle name="20% - Accent2 4 3" xfId="42"/>
    <cellStyle name="20% - Accent2 4_situație reabilitare termica - sectorul 1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2" xfId="52"/>
    <cellStyle name="20% - Accent3 2 2" xfId="53"/>
    <cellStyle name="20% - Accent3 2 3" xfId="54"/>
    <cellStyle name="20% - Accent3 2_situație reabilitare termica - sectorul 1" xfId="55"/>
    <cellStyle name="20% - Accent3 3" xfId="56"/>
    <cellStyle name="20% - Accent3 3 2" xfId="57"/>
    <cellStyle name="20% - Accent3 3 3" xfId="58"/>
    <cellStyle name="20% - Accent3 3_situație reabilitare termica - sectorul 1" xfId="59"/>
    <cellStyle name="20% - Accent3 4" xfId="60"/>
    <cellStyle name="20% - Accent3 4 2" xfId="61"/>
    <cellStyle name="20% - Accent3 4 3" xfId="62"/>
    <cellStyle name="20% - Accent3 4_situație reabilitare termica - sectorul 1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2" xfId="72"/>
    <cellStyle name="20% - Accent4 2 2" xfId="73"/>
    <cellStyle name="20% - Accent4 2 3" xfId="74"/>
    <cellStyle name="20% - Accent4 2_situație reabilitare termica - sectorul 1" xfId="75"/>
    <cellStyle name="20% - Accent4 3" xfId="76"/>
    <cellStyle name="20% - Accent4 3 2" xfId="77"/>
    <cellStyle name="20% - Accent4 3 3" xfId="78"/>
    <cellStyle name="20% - Accent4 3_situație reabilitare termica - sectorul 1" xfId="79"/>
    <cellStyle name="20% - Accent4 4" xfId="80"/>
    <cellStyle name="20% - Accent4 4 2" xfId="81"/>
    <cellStyle name="20% - Accent4 4 3" xfId="82"/>
    <cellStyle name="20% - Accent4 4_situație reabilitare termica - sectorul 1" xfId="83"/>
    <cellStyle name="20% - Accent4 5" xfId="84"/>
    <cellStyle name="20% - Accent4 6" xfId="85"/>
    <cellStyle name="20% - Accent4 7" xfId="86"/>
    <cellStyle name="20% - Accent4 8" xfId="87"/>
    <cellStyle name="20% - Accent4 9" xfId="88"/>
    <cellStyle name="20% - Accent5 10" xfId="89"/>
    <cellStyle name="20% - Accent5 11" xfId="90"/>
    <cellStyle name="20% - Accent5 12" xfId="91"/>
    <cellStyle name="20% - Accent5 2" xfId="92"/>
    <cellStyle name="20% - Accent5 2 2" xfId="93"/>
    <cellStyle name="20% - Accent5 2 3" xfId="94"/>
    <cellStyle name="20% - Accent5 2_situație reabilitare termica - sectorul 1" xfId="95"/>
    <cellStyle name="20% - Accent5 3" xfId="96"/>
    <cellStyle name="20% - Accent5 3 2" xfId="97"/>
    <cellStyle name="20% - Accent5 3 3" xfId="98"/>
    <cellStyle name="20% - Accent5 3_situație reabilitare termica - sectorul 1" xfId="99"/>
    <cellStyle name="20% - Accent5 4" xfId="100"/>
    <cellStyle name="20% - Accent5 4 2" xfId="101"/>
    <cellStyle name="20% - Accent5 4 3" xfId="102"/>
    <cellStyle name="20% - Accent5 4_situație reabilitare termica - sectorul 1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2" xfId="112"/>
    <cellStyle name="20% - Accent6 2 2" xfId="113"/>
    <cellStyle name="20% - Accent6 2 3" xfId="114"/>
    <cellStyle name="20% - Accent6 2_situație reabilitare termica - sectorul 1" xfId="115"/>
    <cellStyle name="20% - Accent6 3" xfId="116"/>
    <cellStyle name="20% - Accent6 3 2" xfId="117"/>
    <cellStyle name="20% - Accent6 3 3" xfId="118"/>
    <cellStyle name="20% - Accent6 3_situație reabilitare termica - sectorul 1" xfId="119"/>
    <cellStyle name="20% - Accent6 4" xfId="120"/>
    <cellStyle name="20% - Accent6 4 2" xfId="121"/>
    <cellStyle name="20% - Accent6 4 3" xfId="122"/>
    <cellStyle name="20% - Accent6 4_situație reabilitare termica - sectorul 1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 10" xfId="129"/>
    <cellStyle name="40% - Accent1 11" xfId="130"/>
    <cellStyle name="40% - Accent1 12" xfId="131"/>
    <cellStyle name="40% - Accent1 2" xfId="132"/>
    <cellStyle name="40% - Accent1 2 2" xfId="133"/>
    <cellStyle name="40% - Accent1 2 3" xfId="134"/>
    <cellStyle name="40% - Accent1 2_situație reabilitare termica - sectorul 1" xfId="135"/>
    <cellStyle name="40% - Accent1 3" xfId="136"/>
    <cellStyle name="40% - Accent1 3 2" xfId="137"/>
    <cellStyle name="40% - Accent1 3 3" xfId="138"/>
    <cellStyle name="40% - Accent1 3_situație reabilitare termica - sectorul 1" xfId="139"/>
    <cellStyle name="40% - Accent1 4" xfId="140"/>
    <cellStyle name="40% - Accent1 4 2" xfId="141"/>
    <cellStyle name="40% - Accent1 4 3" xfId="142"/>
    <cellStyle name="40% - Accent1 4_situație reabilitare termica - sectorul 1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2" xfId="152"/>
    <cellStyle name="40% - Accent2 2 2" xfId="153"/>
    <cellStyle name="40% - Accent2 2 3" xfId="154"/>
    <cellStyle name="40% - Accent2 2_situație reabilitare termica - sectorul 1" xfId="155"/>
    <cellStyle name="40% - Accent2 3" xfId="156"/>
    <cellStyle name="40% - Accent2 3 2" xfId="157"/>
    <cellStyle name="40% - Accent2 3 3" xfId="158"/>
    <cellStyle name="40% - Accent2 3_situație reabilitare termica - sectorul 1" xfId="159"/>
    <cellStyle name="40% - Accent2 4" xfId="160"/>
    <cellStyle name="40% - Accent2 4 2" xfId="161"/>
    <cellStyle name="40% - Accent2 4 3" xfId="162"/>
    <cellStyle name="40% - Accent2 4_situație reabilitare termica - sectorul 1" xfId="163"/>
    <cellStyle name="40% - Accent2 5" xfId="164"/>
    <cellStyle name="40% - Accent2 6" xfId="165"/>
    <cellStyle name="40% - Accent2 7" xfId="166"/>
    <cellStyle name="40% - Accent2 8" xfId="167"/>
    <cellStyle name="40% - Accent2 9" xfId="168"/>
    <cellStyle name="40% - Accent3 10" xfId="169"/>
    <cellStyle name="40% - Accent3 11" xfId="170"/>
    <cellStyle name="40% - Accent3 12" xfId="171"/>
    <cellStyle name="40% - Accent3 2" xfId="172"/>
    <cellStyle name="40% - Accent3 2 2" xfId="173"/>
    <cellStyle name="40% - Accent3 2 3" xfId="174"/>
    <cellStyle name="40% - Accent3 2_situație reabilitare termica - sectorul 1" xfId="175"/>
    <cellStyle name="40% - Accent3 3" xfId="176"/>
    <cellStyle name="40% - Accent3 3 2" xfId="177"/>
    <cellStyle name="40% - Accent3 3 3" xfId="178"/>
    <cellStyle name="40% - Accent3 3_situație reabilitare termica - sectorul 1" xfId="179"/>
    <cellStyle name="40% - Accent3 4" xfId="180"/>
    <cellStyle name="40% - Accent3 4 2" xfId="181"/>
    <cellStyle name="40% - Accent3 4 3" xfId="182"/>
    <cellStyle name="40% - Accent3 4_situație reabilitare termica - sectorul 1" xfId="183"/>
    <cellStyle name="40% - Accent3 5" xfId="184"/>
    <cellStyle name="40% - Accent3 6" xfId="185"/>
    <cellStyle name="40% - Accent3 7" xfId="186"/>
    <cellStyle name="40% - Accent3 8" xfId="187"/>
    <cellStyle name="40% - Accent3 9" xfId="188"/>
    <cellStyle name="40% - Accent4 10" xfId="189"/>
    <cellStyle name="40% - Accent4 11" xfId="190"/>
    <cellStyle name="40% - Accent4 12" xfId="191"/>
    <cellStyle name="40% - Accent4 2" xfId="192"/>
    <cellStyle name="40% - Accent4 2 2" xfId="193"/>
    <cellStyle name="40% - Accent4 2 3" xfId="194"/>
    <cellStyle name="40% - Accent4 2_situație reabilitare termica - sectorul 1" xfId="195"/>
    <cellStyle name="40% - Accent4 3" xfId="196"/>
    <cellStyle name="40% - Accent4 3 2" xfId="197"/>
    <cellStyle name="40% - Accent4 3 3" xfId="198"/>
    <cellStyle name="40% - Accent4 3_situație reabilitare termica - sectorul 1" xfId="199"/>
    <cellStyle name="40% - Accent4 4" xfId="200"/>
    <cellStyle name="40% - Accent4 4 2" xfId="201"/>
    <cellStyle name="40% - Accent4 4 3" xfId="202"/>
    <cellStyle name="40% - Accent4 4_situație reabilitare termica - sectorul 1" xfId="203"/>
    <cellStyle name="40% - Accent4 5" xfId="204"/>
    <cellStyle name="40% - Accent4 6" xfId="205"/>
    <cellStyle name="40% - Accent4 7" xfId="206"/>
    <cellStyle name="40% - Accent4 8" xfId="207"/>
    <cellStyle name="40% - Accent4 9" xfId="208"/>
    <cellStyle name="40% - Accent5 10" xfId="209"/>
    <cellStyle name="40% - Accent5 11" xfId="210"/>
    <cellStyle name="40% - Accent5 12" xfId="211"/>
    <cellStyle name="40% - Accent5 2" xfId="212"/>
    <cellStyle name="40% - Accent5 2 2" xfId="213"/>
    <cellStyle name="40% - Accent5 2 3" xfId="214"/>
    <cellStyle name="40% - Accent5 2_situație reabilitare termica - sectorul 1" xfId="215"/>
    <cellStyle name="40% - Accent5 3" xfId="216"/>
    <cellStyle name="40% - Accent5 3 2" xfId="217"/>
    <cellStyle name="40% - Accent5 3 3" xfId="218"/>
    <cellStyle name="40% - Accent5 3_situație reabilitare termica - sectorul 1" xfId="219"/>
    <cellStyle name="40% - Accent5 4" xfId="220"/>
    <cellStyle name="40% - Accent5 4 2" xfId="221"/>
    <cellStyle name="40% - Accent5 4 3" xfId="222"/>
    <cellStyle name="40% - Accent5 4_situație reabilitare termica - sectorul 1" xfId="223"/>
    <cellStyle name="40% - Accent5 5" xfId="224"/>
    <cellStyle name="40% - Accent5 6" xfId="225"/>
    <cellStyle name="40% - Accent5 7" xfId="226"/>
    <cellStyle name="40% - Accent5 8" xfId="227"/>
    <cellStyle name="40% - Accent5 9" xfId="228"/>
    <cellStyle name="40% - Accent6 10" xfId="229"/>
    <cellStyle name="40% - Accent6 11" xfId="230"/>
    <cellStyle name="40% - Accent6 12" xfId="231"/>
    <cellStyle name="40% - Accent6 2" xfId="232"/>
    <cellStyle name="40% - Accent6 2 2" xfId="233"/>
    <cellStyle name="40% - Accent6 2 3" xfId="234"/>
    <cellStyle name="40% - Accent6 2_situație reabilitare termica - sectorul 1" xfId="235"/>
    <cellStyle name="40% - Accent6 3" xfId="236"/>
    <cellStyle name="40% - Accent6 3 2" xfId="237"/>
    <cellStyle name="40% - Accent6 3 3" xfId="238"/>
    <cellStyle name="40% - Accent6 3_situație reabilitare termica - sectorul 1" xfId="239"/>
    <cellStyle name="40% - Accent6 4" xfId="240"/>
    <cellStyle name="40% - Accent6 4 2" xfId="241"/>
    <cellStyle name="40% - Accent6 4 3" xfId="242"/>
    <cellStyle name="40% - Accent6 4_situație reabilitare termica - sectorul 1" xfId="243"/>
    <cellStyle name="40% - Accent6 5" xfId="244"/>
    <cellStyle name="40% - Accent6 6" xfId="245"/>
    <cellStyle name="40% - Accent6 7" xfId="246"/>
    <cellStyle name="40% - Accent6 8" xfId="247"/>
    <cellStyle name="40% - Accent6 9" xfId="248"/>
    <cellStyle name="60% - Accent1 10" xfId="249"/>
    <cellStyle name="60% - Accent1 11" xfId="250"/>
    <cellStyle name="60% - Accent1 12" xfId="251"/>
    <cellStyle name="60% - Accent1 2" xfId="252"/>
    <cellStyle name="60% - Accent1 2 2" xfId="253"/>
    <cellStyle name="60% - Accent1 2 3" xfId="254"/>
    <cellStyle name="60% - Accent1 3" xfId="255"/>
    <cellStyle name="60% - Accent1 3 2" xfId="256"/>
    <cellStyle name="60% - Accent1 3 3" xfId="257"/>
    <cellStyle name="60% - Accent1 4" xfId="258"/>
    <cellStyle name="60% - Accent1 4 2" xfId="259"/>
    <cellStyle name="60% - Accent1 4 3" xfId="260"/>
    <cellStyle name="60% - Accent1 5" xfId="261"/>
    <cellStyle name="60% - Accent1 6" xfId="262"/>
    <cellStyle name="60% - Accent1 7" xfId="263"/>
    <cellStyle name="60% - Accent1 8" xfId="264"/>
    <cellStyle name="60% - Accent1 9" xfId="265"/>
    <cellStyle name="60% - Accent2 10" xfId="266"/>
    <cellStyle name="60% - Accent2 11" xfId="267"/>
    <cellStyle name="60% - Accent2 12" xfId="268"/>
    <cellStyle name="60% - Accent2 2" xfId="269"/>
    <cellStyle name="60% - Accent2 2 2" xfId="270"/>
    <cellStyle name="60% - Accent2 2 3" xfId="271"/>
    <cellStyle name="60% - Accent2 3" xfId="272"/>
    <cellStyle name="60% - Accent2 3 2" xfId="273"/>
    <cellStyle name="60% - Accent2 3 3" xfId="274"/>
    <cellStyle name="60% - Accent2 4" xfId="275"/>
    <cellStyle name="60% - Accent2 4 2" xfId="276"/>
    <cellStyle name="60% - Accent2 4 3" xfId="277"/>
    <cellStyle name="60% - Accent2 5" xfId="278"/>
    <cellStyle name="60% - Accent2 6" xfId="279"/>
    <cellStyle name="60% - Accent2 7" xfId="280"/>
    <cellStyle name="60% - Accent2 8" xfId="281"/>
    <cellStyle name="60% - Accent2 9" xfId="282"/>
    <cellStyle name="60% - Accent3 10" xfId="283"/>
    <cellStyle name="60% - Accent3 11" xfId="284"/>
    <cellStyle name="60% - Accent3 12" xfId="285"/>
    <cellStyle name="60% - Accent3 2" xfId="286"/>
    <cellStyle name="60% - Accent3 2 2" xfId="287"/>
    <cellStyle name="60% - Accent3 2 3" xfId="288"/>
    <cellStyle name="60% - Accent3 3" xfId="289"/>
    <cellStyle name="60% - Accent3 3 2" xfId="290"/>
    <cellStyle name="60% - Accent3 3 3" xfId="291"/>
    <cellStyle name="60% - Accent3 4" xfId="292"/>
    <cellStyle name="60% - Accent3 4 2" xfId="293"/>
    <cellStyle name="60% - Accent3 4 3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 10" xfId="300"/>
    <cellStyle name="60% - Accent4 11" xfId="301"/>
    <cellStyle name="60% - Accent4 12" xfId="302"/>
    <cellStyle name="60% - Accent4 2" xfId="303"/>
    <cellStyle name="60% - Accent4 2 2" xfId="304"/>
    <cellStyle name="60% - Accent4 2 3" xfId="305"/>
    <cellStyle name="60% - Accent4 3" xfId="306"/>
    <cellStyle name="60% - Accent4 3 2" xfId="307"/>
    <cellStyle name="60% - Accent4 3 3" xfId="308"/>
    <cellStyle name="60% - Accent4 4" xfId="309"/>
    <cellStyle name="60% - Accent4 4 2" xfId="310"/>
    <cellStyle name="60% - Accent4 4 3" xfId="311"/>
    <cellStyle name="60% - Accent4 5" xfId="312"/>
    <cellStyle name="60% - Accent4 6" xfId="313"/>
    <cellStyle name="60% - Accent4 7" xfId="314"/>
    <cellStyle name="60% - Accent4 8" xfId="315"/>
    <cellStyle name="60% - Accent4 9" xfId="316"/>
    <cellStyle name="60% - Accent5 10" xfId="317"/>
    <cellStyle name="60% - Accent5 11" xfId="318"/>
    <cellStyle name="60% - Accent5 12" xfId="319"/>
    <cellStyle name="60% - Accent5 2" xfId="320"/>
    <cellStyle name="60% - Accent5 2 2" xfId="321"/>
    <cellStyle name="60% - Accent5 2 3" xfId="322"/>
    <cellStyle name="60% - Accent5 3" xfId="323"/>
    <cellStyle name="60% - Accent5 3 2" xfId="324"/>
    <cellStyle name="60% - Accent5 3 3" xfId="325"/>
    <cellStyle name="60% - Accent5 4" xfId="326"/>
    <cellStyle name="60% - Accent5 4 2" xfId="327"/>
    <cellStyle name="60% - Accent5 4 3" xfId="328"/>
    <cellStyle name="60% - Accent5 5" xfId="329"/>
    <cellStyle name="60% - Accent5 6" xfId="330"/>
    <cellStyle name="60% - Accent5 7" xfId="331"/>
    <cellStyle name="60% - Accent5 8" xfId="332"/>
    <cellStyle name="60% - Accent5 9" xfId="333"/>
    <cellStyle name="60% - Accent6 10" xfId="334"/>
    <cellStyle name="60% - Accent6 11" xfId="335"/>
    <cellStyle name="60% - Accent6 12" xfId="336"/>
    <cellStyle name="60% - Accent6 2" xfId="337"/>
    <cellStyle name="60% - Accent6 2 2" xfId="338"/>
    <cellStyle name="60% - Accent6 2 3" xfId="339"/>
    <cellStyle name="60% - Accent6 3" xfId="340"/>
    <cellStyle name="60% - Accent6 3 2" xfId="341"/>
    <cellStyle name="60% - Accent6 3 3" xfId="342"/>
    <cellStyle name="60% - Accent6 4" xfId="343"/>
    <cellStyle name="60% - Accent6 4 2" xfId="344"/>
    <cellStyle name="60% - Accent6 4 3" xfId="345"/>
    <cellStyle name="60% - Accent6 5" xfId="346"/>
    <cellStyle name="60% - Accent6 6" xfId="347"/>
    <cellStyle name="60% - Accent6 7" xfId="348"/>
    <cellStyle name="60% - Accent6 8" xfId="349"/>
    <cellStyle name="60% - Accent6 9" xfId="350"/>
    <cellStyle name="Accent1 10" xfId="351"/>
    <cellStyle name="Accent1 11" xfId="352"/>
    <cellStyle name="Accent1 12" xfId="353"/>
    <cellStyle name="Accent1 2" xfId="354"/>
    <cellStyle name="Accent1 2 2" xfId="355"/>
    <cellStyle name="Accent1 2 3" xfId="356"/>
    <cellStyle name="Accent1 3" xfId="357"/>
    <cellStyle name="Accent1 3 2" xfId="358"/>
    <cellStyle name="Accent1 3 3" xfId="359"/>
    <cellStyle name="Accent1 4" xfId="360"/>
    <cellStyle name="Accent1 4 2" xfId="361"/>
    <cellStyle name="Accent1 4 3" xfId="362"/>
    <cellStyle name="Accent1 5" xfId="363"/>
    <cellStyle name="Accent1 6" xfId="364"/>
    <cellStyle name="Accent1 7" xfId="365"/>
    <cellStyle name="Accent1 8" xfId="366"/>
    <cellStyle name="Accent1 9" xfId="367"/>
    <cellStyle name="Accent2 10" xfId="368"/>
    <cellStyle name="Accent2 11" xfId="369"/>
    <cellStyle name="Accent2 12" xfId="370"/>
    <cellStyle name="Accent2 2" xfId="371"/>
    <cellStyle name="Accent2 2 2" xfId="372"/>
    <cellStyle name="Accent2 2 3" xfId="373"/>
    <cellStyle name="Accent2 3" xfId="374"/>
    <cellStyle name="Accent2 3 2" xfId="375"/>
    <cellStyle name="Accent2 3 3" xfId="376"/>
    <cellStyle name="Accent2 4" xfId="377"/>
    <cellStyle name="Accent2 4 2" xfId="378"/>
    <cellStyle name="Accent2 4 3" xfId="379"/>
    <cellStyle name="Accent2 5" xfId="380"/>
    <cellStyle name="Accent2 6" xfId="381"/>
    <cellStyle name="Accent2 7" xfId="382"/>
    <cellStyle name="Accent2 8" xfId="383"/>
    <cellStyle name="Accent2 9" xfId="384"/>
    <cellStyle name="Accent3 10" xfId="385"/>
    <cellStyle name="Accent3 11" xfId="386"/>
    <cellStyle name="Accent3 12" xfId="387"/>
    <cellStyle name="Accent3 2" xfId="388"/>
    <cellStyle name="Accent3 2 2" xfId="389"/>
    <cellStyle name="Accent3 2 3" xfId="390"/>
    <cellStyle name="Accent3 3" xfId="391"/>
    <cellStyle name="Accent3 3 2" xfId="392"/>
    <cellStyle name="Accent3 3 3" xfId="393"/>
    <cellStyle name="Accent3 4" xfId="394"/>
    <cellStyle name="Accent3 4 2" xfId="395"/>
    <cellStyle name="Accent3 4 3" xfId="396"/>
    <cellStyle name="Accent3 5" xfId="397"/>
    <cellStyle name="Accent3 6" xfId="398"/>
    <cellStyle name="Accent3 7" xfId="399"/>
    <cellStyle name="Accent3 8" xfId="400"/>
    <cellStyle name="Accent3 9" xfId="401"/>
    <cellStyle name="Accent4 10" xfId="402"/>
    <cellStyle name="Accent4 11" xfId="403"/>
    <cellStyle name="Accent4 12" xfId="404"/>
    <cellStyle name="Accent4 2" xfId="405"/>
    <cellStyle name="Accent4 2 2" xfId="406"/>
    <cellStyle name="Accent4 2 3" xfId="407"/>
    <cellStyle name="Accent4 3" xfId="408"/>
    <cellStyle name="Accent4 3 2" xfId="409"/>
    <cellStyle name="Accent4 3 3" xfId="410"/>
    <cellStyle name="Accent4 4" xfId="411"/>
    <cellStyle name="Accent4 4 2" xfId="412"/>
    <cellStyle name="Accent4 4 3" xfId="413"/>
    <cellStyle name="Accent4 5" xfId="414"/>
    <cellStyle name="Accent4 6" xfId="415"/>
    <cellStyle name="Accent4 7" xfId="416"/>
    <cellStyle name="Accent4 8" xfId="417"/>
    <cellStyle name="Accent4 9" xfId="418"/>
    <cellStyle name="Accent5 10" xfId="419"/>
    <cellStyle name="Accent5 11" xfId="420"/>
    <cellStyle name="Accent5 12" xfId="421"/>
    <cellStyle name="Accent5 2" xfId="422"/>
    <cellStyle name="Accent5 2 2" xfId="423"/>
    <cellStyle name="Accent5 2 3" xfId="424"/>
    <cellStyle name="Accent5 3" xfId="425"/>
    <cellStyle name="Accent5 3 2" xfId="426"/>
    <cellStyle name="Accent5 3 3" xfId="427"/>
    <cellStyle name="Accent5 4" xfId="428"/>
    <cellStyle name="Accent5 4 2" xfId="429"/>
    <cellStyle name="Accent5 4 3" xfId="430"/>
    <cellStyle name="Accent5 5" xfId="431"/>
    <cellStyle name="Accent5 6" xfId="432"/>
    <cellStyle name="Accent5 7" xfId="433"/>
    <cellStyle name="Accent5 8" xfId="434"/>
    <cellStyle name="Accent5 9" xfId="435"/>
    <cellStyle name="Accent6 10" xfId="436"/>
    <cellStyle name="Accent6 11" xfId="437"/>
    <cellStyle name="Accent6 12" xfId="438"/>
    <cellStyle name="Accent6 2" xfId="439"/>
    <cellStyle name="Accent6 2 2" xfId="440"/>
    <cellStyle name="Accent6 2 3" xfId="441"/>
    <cellStyle name="Accent6 3" xfId="442"/>
    <cellStyle name="Accent6 3 2" xfId="443"/>
    <cellStyle name="Accent6 3 3" xfId="444"/>
    <cellStyle name="Accent6 4" xfId="445"/>
    <cellStyle name="Accent6 4 2" xfId="446"/>
    <cellStyle name="Accent6 4 3" xfId="447"/>
    <cellStyle name="Accent6 5" xfId="448"/>
    <cellStyle name="Accent6 6" xfId="449"/>
    <cellStyle name="Accent6 7" xfId="450"/>
    <cellStyle name="Accent6 8" xfId="451"/>
    <cellStyle name="Accent6 9" xfId="452"/>
    <cellStyle name="Bad 10" xfId="453"/>
    <cellStyle name="Bad 11" xfId="454"/>
    <cellStyle name="Bad 12" xfId="455"/>
    <cellStyle name="Bad 2" xfId="456"/>
    <cellStyle name="Bad 2 2" xfId="457"/>
    <cellStyle name="Bad 2 3" xfId="458"/>
    <cellStyle name="Bad 3" xfId="459"/>
    <cellStyle name="Bad 3 2" xfId="460"/>
    <cellStyle name="Bad 3 3" xfId="461"/>
    <cellStyle name="Bad 4" xfId="462"/>
    <cellStyle name="Bad 4 2" xfId="463"/>
    <cellStyle name="Bad 4 3" xfId="464"/>
    <cellStyle name="Bad 5" xfId="465"/>
    <cellStyle name="Bad 6" xfId="466"/>
    <cellStyle name="Bad 7" xfId="467"/>
    <cellStyle name="Bad 8" xfId="468"/>
    <cellStyle name="Bad 9" xfId="469"/>
    <cellStyle name="Blank [$]" xfId="470"/>
    <cellStyle name="Blank [%]" xfId="471"/>
    <cellStyle name="Blank [,]" xfId="472"/>
    <cellStyle name="Blank [1$]" xfId="473"/>
    <cellStyle name="Blank [1%]" xfId="474"/>
    <cellStyle name="Blank [1,]" xfId="475"/>
    <cellStyle name="Blank [2$]" xfId="476"/>
    <cellStyle name="Blank [2%]" xfId="477"/>
    <cellStyle name="Blank [2,]" xfId="478"/>
    <cellStyle name="Blank [3$]" xfId="479"/>
    <cellStyle name="Blank [3%]" xfId="480"/>
    <cellStyle name="Blank [3,]" xfId="481"/>
    <cellStyle name="Blank [D-M-Y]" xfId="482"/>
    <cellStyle name="Blank [K,]" xfId="483"/>
    <cellStyle name="Blank[,]" xfId="484"/>
    <cellStyle name="Bold/Border" xfId="485"/>
    <cellStyle name="Bullet" xfId="486"/>
    <cellStyle name="Bun" xfId="487"/>
    <cellStyle name="Calcul" xfId="488"/>
    <cellStyle name="Calculation 10" xfId="489"/>
    <cellStyle name="Calculation 11" xfId="490"/>
    <cellStyle name="Calculation 12" xfId="491"/>
    <cellStyle name="Calculation 2" xfId="492"/>
    <cellStyle name="Calculation 2 2" xfId="493"/>
    <cellStyle name="Calculation 2 3" xfId="494"/>
    <cellStyle name="Calculation 3" xfId="495"/>
    <cellStyle name="Calculation 3 2" xfId="496"/>
    <cellStyle name="Calculation 3 3" xfId="497"/>
    <cellStyle name="Calculation 4" xfId="498"/>
    <cellStyle name="Calculation 4 2" xfId="499"/>
    <cellStyle name="Calculation 4 3" xfId="500"/>
    <cellStyle name="Calculation 5" xfId="501"/>
    <cellStyle name="Calculation 6" xfId="502"/>
    <cellStyle name="Calculation 7" xfId="503"/>
    <cellStyle name="Calculation 8" xfId="504"/>
    <cellStyle name="Calculation 9" xfId="505"/>
    <cellStyle name="Celulă legată" xfId="506"/>
    <cellStyle name="Check Cell 10" xfId="507"/>
    <cellStyle name="Check Cell 11" xfId="508"/>
    <cellStyle name="Check Cell 12" xfId="509"/>
    <cellStyle name="Check Cell 2" xfId="510"/>
    <cellStyle name="Check Cell 2 2" xfId="511"/>
    <cellStyle name="Check Cell 2 3" xfId="512"/>
    <cellStyle name="Check Cell 3" xfId="513"/>
    <cellStyle name="Check Cell 3 2" xfId="514"/>
    <cellStyle name="Check Cell 3 3" xfId="515"/>
    <cellStyle name="Check Cell 4" xfId="516"/>
    <cellStyle name="Check Cell 4 2" xfId="517"/>
    <cellStyle name="Check Cell 4 3" xfId="518"/>
    <cellStyle name="Check Cell 5" xfId="519"/>
    <cellStyle name="Check Cell 6" xfId="520"/>
    <cellStyle name="Check Cell 7" xfId="521"/>
    <cellStyle name="Check Cell 8" xfId="522"/>
    <cellStyle name="Check Cell 9" xfId="523"/>
    <cellStyle name="Comma" xfId="1" builtinId="3"/>
    <cellStyle name="Comma  - Style1" xfId="524"/>
    <cellStyle name="Comma  - Style2" xfId="525"/>
    <cellStyle name="Comma  - Style3" xfId="526"/>
    <cellStyle name="Comma  - Style4" xfId="527"/>
    <cellStyle name="Comma  - Style5" xfId="528"/>
    <cellStyle name="Comma  - Style6" xfId="529"/>
    <cellStyle name="Comma  - Style7" xfId="530"/>
    <cellStyle name="Comma  - Style8" xfId="531"/>
    <cellStyle name="Comma [1]" xfId="532"/>
    <cellStyle name="Comma [2]" xfId="533"/>
    <cellStyle name="Comma [3]" xfId="534"/>
    <cellStyle name="Comma 2" xfId="535"/>
    <cellStyle name="Comma 3" xfId="536"/>
    <cellStyle name="Comma 3 2" xfId="537"/>
    <cellStyle name="Comma 4" xfId="538"/>
    <cellStyle name="Comma 5" xfId="539"/>
    <cellStyle name="Comma 5 2" xfId="540"/>
    <cellStyle name="Comma 5 2 2" xfId="3"/>
    <cellStyle name="Comma 6" xfId="541"/>
    <cellStyle name="Comma 7" xfId="542"/>
    <cellStyle name="Comma 8" xfId="543"/>
    <cellStyle name="Currency [1]" xfId="544"/>
    <cellStyle name="Currency [2]" xfId="545"/>
    <cellStyle name="Currency [3]" xfId="546"/>
    <cellStyle name="Dash" xfId="547"/>
    <cellStyle name="Date" xfId="548"/>
    <cellStyle name="Date [D-M-Y]" xfId="549"/>
    <cellStyle name="Date [M/D/Y]" xfId="550"/>
    <cellStyle name="Date [M/Y]" xfId="551"/>
    <cellStyle name="Date [M-Y]" xfId="552"/>
    <cellStyle name="Date_Evolutie 2003-2007 pt raport 2006" xfId="553"/>
    <cellStyle name="Eronat" xfId="554"/>
    <cellStyle name="Euro" xfId="555"/>
    <cellStyle name="Explanatory Text 10" xfId="556"/>
    <cellStyle name="Explanatory Text 11" xfId="557"/>
    <cellStyle name="Explanatory Text 12" xfId="558"/>
    <cellStyle name="Explanatory Text 2" xfId="559"/>
    <cellStyle name="Explanatory Text 2 2" xfId="560"/>
    <cellStyle name="Explanatory Text 2 3" xfId="561"/>
    <cellStyle name="Explanatory Text 3" xfId="562"/>
    <cellStyle name="Explanatory Text 3 2" xfId="563"/>
    <cellStyle name="Explanatory Text 3 3" xfId="564"/>
    <cellStyle name="Explanatory Text 4" xfId="565"/>
    <cellStyle name="Explanatory Text 4 2" xfId="566"/>
    <cellStyle name="Explanatory Text 4 3" xfId="567"/>
    <cellStyle name="Explanatory Text 5" xfId="568"/>
    <cellStyle name="Explanatory Text 6" xfId="569"/>
    <cellStyle name="Explanatory Text 7" xfId="570"/>
    <cellStyle name="Explanatory Text 8" xfId="571"/>
    <cellStyle name="Explanatory Text 9" xfId="572"/>
    <cellStyle name="Fraction" xfId="573"/>
    <cellStyle name="Fraction [8]" xfId="574"/>
    <cellStyle name="Fraction [Bl]" xfId="575"/>
    <cellStyle name="Fraction_Evolutie 2003-2007 pt raport 2006" xfId="576"/>
    <cellStyle name="Good 10" xfId="577"/>
    <cellStyle name="Good 11" xfId="578"/>
    <cellStyle name="Good 12" xfId="579"/>
    <cellStyle name="Good 2" xfId="580"/>
    <cellStyle name="Good 2 2" xfId="581"/>
    <cellStyle name="Good 2 3" xfId="582"/>
    <cellStyle name="Good 3" xfId="583"/>
    <cellStyle name="Good 3 2" xfId="584"/>
    <cellStyle name="Good 3 3" xfId="585"/>
    <cellStyle name="Good 4" xfId="586"/>
    <cellStyle name="Good 4 2" xfId="587"/>
    <cellStyle name="Good 4 3" xfId="588"/>
    <cellStyle name="Good 5" xfId="589"/>
    <cellStyle name="Good 6" xfId="590"/>
    <cellStyle name="Good 7" xfId="591"/>
    <cellStyle name="Good 8" xfId="592"/>
    <cellStyle name="Good 9" xfId="593"/>
    <cellStyle name="Heading 1 10" xfId="594"/>
    <cellStyle name="Heading 1 11" xfId="595"/>
    <cellStyle name="Heading 1 12" xfId="596"/>
    <cellStyle name="Heading 1 2" xfId="597"/>
    <cellStyle name="Heading 1 2 2" xfId="598"/>
    <cellStyle name="Heading 1 2 3" xfId="599"/>
    <cellStyle name="Heading 1 3" xfId="600"/>
    <cellStyle name="Heading 1 3 2" xfId="601"/>
    <cellStyle name="Heading 1 3 3" xfId="602"/>
    <cellStyle name="Heading 1 4" xfId="603"/>
    <cellStyle name="Heading 1 4 2" xfId="604"/>
    <cellStyle name="Heading 1 4 3" xfId="605"/>
    <cellStyle name="Heading 1 5" xfId="606"/>
    <cellStyle name="Heading 1 6" xfId="607"/>
    <cellStyle name="Heading 1 7" xfId="608"/>
    <cellStyle name="Heading 1 8" xfId="609"/>
    <cellStyle name="Heading 1 9" xfId="610"/>
    <cellStyle name="Heading 2 10" xfId="611"/>
    <cellStyle name="Heading 2 11" xfId="612"/>
    <cellStyle name="Heading 2 12" xfId="613"/>
    <cellStyle name="Heading 2 2" xfId="614"/>
    <cellStyle name="Heading 2 2 2" xfId="615"/>
    <cellStyle name="Heading 2 2 3" xfId="616"/>
    <cellStyle name="Heading 2 3" xfId="617"/>
    <cellStyle name="Heading 2 3 2" xfId="618"/>
    <cellStyle name="Heading 2 3 3" xfId="619"/>
    <cellStyle name="Heading 2 4" xfId="620"/>
    <cellStyle name="Heading 2 4 2" xfId="621"/>
    <cellStyle name="Heading 2 4 3" xfId="622"/>
    <cellStyle name="Heading 2 5" xfId="623"/>
    <cellStyle name="Heading 2 6" xfId="624"/>
    <cellStyle name="Heading 2 7" xfId="625"/>
    <cellStyle name="Heading 2 8" xfId="626"/>
    <cellStyle name="Heading 2 9" xfId="627"/>
    <cellStyle name="Heading 3 10" xfId="628"/>
    <cellStyle name="Heading 3 11" xfId="629"/>
    <cellStyle name="Heading 3 12" xfId="630"/>
    <cellStyle name="Heading 3 2" xfId="631"/>
    <cellStyle name="Heading 3 2 2" xfId="632"/>
    <cellStyle name="Heading 3 2 3" xfId="633"/>
    <cellStyle name="Heading 3 3" xfId="634"/>
    <cellStyle name="Heading 3 3 2" xfId="635"/>
    <cellStyle name="Heading 3 3 3" xfId="636"/>
    <cellStyle name="Heading 3 4" xfId="637"/>
    <cellStyle name="Heading 3 4 2" xfId="638"/>
    <cellStyle name="Heading 3 4 3" xfId="639"/>
    <cellStyle name="Heading 3 5" xfId="640"/>
    <cellStyle name="Heading 3 6" xfId="641"/>
    <cellStyle name="Heading 3 7" xfId="642"/>
    <cellStyle name="Heading 3 8" xfId="643"/>
    <cellStyle name="Heading 3 9" xfId="644"/>
    <cellStyle name="Heading 4 10" xfId="645"/>
    <cellStyle name="Heading 4 11" xfId="646"/>
    <cellStyle name="Heading 4 12" xfId="647"/>
    <cellStyle name="Heading 4 2" xfId="648"/>
    <cellStyle name="Heading 4 2 2" xfId="649"/>
    <cellStyle name="Heading 4 2 3" xfId="650"/>
    <cellStyle name="Heading 4 3" xfId="651"/>
    <cellStyle name="Heading 4 3 2" xfId="652"/>
    <cellStyle name="Heading 4 3 3" xfId="653"/>
    <cellStyle name="Heading 4 4" xfId="654"/>
    <cellStyle name="Heading 4 4 2" xfId="655"/>
    <cellStyle name="Heading 4 4 3" xfId="656"/>
    <cellStyle name="Heading 4 5" xfId="657"/>
    <cellStyle name="Heading 4 6" xfId="658"/>
    <cellStyle name="Heading 4 7" xfId="659"/>
    <cellStyle name="Heading 4 8" xfId="660"/>
    <cellStyle name="Heading 4 9" xfId="661"/>
    <cellStyle name="Hidden" xfId="662"/>
    <cellStyle name="Hyperlink 2" xfId="663"/>
    <cellStyle name="Ieșire" xfId="664"/>
    <cellStyle name="Input 10" xfId="665"/>
    <cellStyle name="Input 11" xfId="666"/>
    <cellStyle name="Input 12" xfId="667"/>
    <cellStyle name="Input 2" xfId="668"/>
    <cellStyle name="Input 2 2" xfId="669"/>
    <cellStyle name="Input 2 3" xfId="670"/>
    <cellStyle name="Input 3" xfId="671"/>
    <cellStyle name="Input 3 2" xfId="672"/>
    <cellStyle name="Input 3 3" xfId="673"/>
    <cellStyle name="Input 4" xfId="674"/>
    <cellStyle name="Input 4 2" xfId="675"/>
    <cellStyle name="Input 4 3" xfId="676"/>
    <cellStyle name="Input 5" xfId="677"/>
    <cellStyle name="Input 6" xfId="678"/>
    <cellStyle name="Input 7" xfId="679"/>
    <cellStyle name="Input 8" xfId="680"/>
    <cellStyle name="Input 9" xfId="681"/>
    <cellStyle name="Intrare" xfId="682"/>
    <cellStyle name="Linked Cell 10" xfId="683"/>
    <cellStyle name="Linked Cell 11" xfId="684"/>
    <cellStyle name="Linked Cell 12" xfId="685"/>
    <cellStyle name="Linked Cell 2" xfId="686"/>
    <cellStyle name="Linked Cell 2 2" xfId="687"/>
    <cellStyle name="Linked Cell 2 3" xfId="688"/>
    <cellStyle name="Linked Cell 3" xfId="689"/>
    <cellStyle name="Linked Cell 3 2" xfId="690"/>
    <cellStyle name="Linked Cell 3 3" xfId="691"/>
    <cellStyle name="Linked Cell 4" xfId="692"/>
    <cellStyle name="Linked Cell 4 2" xfId="693"/>
    <cellStyle name="Linked Cell 4 3" xfId="694"/>
    <cellStyle name="Linked Cell 5" xfId="695"/>
    <cellStyle name="Linked Cell 6" xfId="696"/>
    <cellStyle name="Linked Cell 7" xfId="697"/>
    <cellStyle name="Linked Cell 8" xfId="698"/>
    <cellStyle name="Linked Cell 9" xfId="699"/>
    <cellStyle name="Neutral 10" xfId="700"/>
    <cellStyle name="Neutral 11" xfId="701"/>
    <cellStyle name="Neutral 12" xfId="702"/>
    <cellStyle name="Neutral 2" xfId="703"/>
    <cellStyle name="Neutral 2 2" xfId="704"/>
    <cellStyle name="Neutral 2 3" xfId="705"/>
    <cellStyle name="Neutral 3" xfId="706"/>
    <cellStyle name="Neutral 3 2" xfId="707"/>
    <cellStyle name="Neutral 3 3" xfId="708"/>
    <cellStyle name="Neutral 4" xfId="709"/>
    <cellStyle name="Neutral 4 2" xfId="710"/>
    <cellStyle name="Neutral 4 3" xfId="711"/>
    <cellStyle name="Neutral 5" xfId="712"/>
    <cellStyle name="Neutral 6" xfId="713"/>
    <cellStyle name="Neutral 7" xfId="714"/>
    <cellStyle name="Neutral 8" xfId="715"/>
    <cellStyle name="Neutral 9" xfId="716"/>
    <cellStyle name="Neutru" xfId="717"/>
    <cellStyle name="Normal" xfId="0" builtinId="0"/>
    <cellStyle name="Normal - Style1" xfId="718"/>
    <cellStyle name="Normal 10" xfId="719"/>
    <cellStyle name="Normal 11" xfId="720"/>
    <cellStyle name="Normal 12" xfId="721"/>
    <cellStyle name="Normal 13" xfId="722"/>
    <cellStyle name="Normal 14" xfId="723"/>
    <cellStyle name="Normal 15" xfId="724"/>
    <cellStyle name="Normal 16" xfId="725"/>
    <cellStyle name="Normal 17" xfId="726"/>
    <cellStyle name="Normal 17 2" xfId="727"/>
    <cellStyle name="Normal 17 2 2" xfId="2"/>
    <cellStyle name="Normal 17 2 3" xfId="728"/>
    <cellStyle name="Normal 18" xfId="729"/>
    <cellStyle name="Normal 19" xfId="730"/>
    <cellStyle name="Normal 2" xfId="731"/>
    <cellStyle name="Normal 2 2" xfId="732"/>
    <cellStyle name="Normal 2 3" xfId="733"/>
    <cellStyle name="Normal 2_Estimations TUD - District 6 TRP 06.08.09" xfId="734"/>
    <cellStyle name="Normal 20" xfId="735"/>
    <cellStyle name="Normal 21" xfId="736"/>
    <cellStyle name="Normal 3" xfId="737"/>
    <cellStyle name="Normal 3 2" xfId="738"/>
    <cellStyle name="Normal 4" xfId="739"/>
    <cellStyle name="Normal 4 2" xfId="740"/>
    <cellStyle name="Normal 4 3" xfId="741"/>
    <cellStyle name="Normal 5" xfId="742"/>
    <cellStyle name="Normal 6" xfId="743"/>
    <cellStyle name="Normal 7" xfId="744"/>
    <cellStyle name="Normal 8" xfId="745"/>
    <cellStyle name="Normal 9" xfId="746"/>
    <cellStyle name="Normale 2" xfId="747"/>
    <cellStyle name="Notă" xfId="748"/>
    <cellStyle name="Note 10" xfId="749"/>
    <cellStyle name="Note 11" xfId="750"/>
    <cellStyle name="Note 12" xfId="751"/>
    <cellStyle name="Note 2" xfId="752"/>
    <cellStyle name="Note 3" xfId="753"/>
    <cellStyle name="Note 4" xfId="754"/>
    <cellStyle name="Note 5" xfId="755"/>
    <cellStyle name="Note 6" xfId="756"/>
    <cellStyle name="Note 7" xfId="757"/>
    <cellStyle name="Note 8" xfId="758"/>
    <cellStyle name="Note 9" xfId="759"/>
    <cellStyle name="Output 10" xfId="760"/>
    <cellStyle name="Output 11" xfId="761"/>
    <cellStyle name="Output 12" xfId="762"/>
    <cellStyle name="Output 2" xfId="763"/>
    <cellStyle name="Output 2 2" xfId="764"/>
    <cellStyle name="Output 2 3" xfId="765"/>
    <cellStyle name="Output 3" xfId="766"/>
    <cellStyle name="Output 3 2" xfId="767"/>
    <cellStyle name="Output 3 3" xfId="768"/>
    <cellStyle name="Output 4" xfId="769"/>
    <cellStyle name="Output 4 2" xfId="770"/>
    <cellStyle name="Output 4 3" xfId="771"/>
    <cellStyle name="Output 5" xfId="772"/>
    <cellStyle name="Output 6" xfId="773"/>
    <cellStyle name="Output 7" xfId="774"/>
    <cellStyle name="Output 8" xfId="775"/>
    <cellStyle name="Output 9" xfId="776"/>
    <cellStyle name="Percent [1]" xfId="777"/>
    <cellStyle name="Percent [2]" xfId="778"/>
    <cellStyle name="Percent [3]" xfId="779"/>
    <cellStyle name="Percent 2" xfId="780"/>
    <cellStyle name="Percent 2 2" xfId="781"/>
    <cellStyle name="Percent 2 3" xfId="782"/>
    <cellStyle name="Percent 3" xfId="783"/>
    <cellStyle name="Percent 3 2" xfId="784"/>
    <cellStyle name="Percent 3 2 2" xfId="785"/>
    <cellStyle name="Percent 4" xfId="786"/>
    <cellStyle name="Percent 4 2" xfId="787"/>
    <cellStyle name="Percent 5" xfId="788"/>
    <cellStyle name="Percent 6" xfId="789"/>
    <cellStyle name="Percent 6 2" xfId="790"/>
    <cellStyle name="Percent 6 2 2" xfId="4"/>
    <cellStyle name="Text [Bullet]" xfId="791"/>
    <cellStyle name="Text [Dash]" xfId="792"/>
    <cellStyle name="Text [Em-Dash]" xfId="793"/>
    <cellStyle name="Text avertisment" xfId="794"/>
    <cellStyle name="Text explicativ" xfId="795"/>
    <cellStyle name="Times" xfId="796"/>
    <cellStyle name="Times [1]" xfId="797"/>
    <cellStyle name="Times [2]" xfId="798"/>
    <cellStyle name="Times_Evolutie 2003-2007 pt raport 2006" xfId="799"/>
    <cellStyle name="Title 10" xfId="800"/>
    <cellStyle name="Title 11" xfId="801"/>
    <cellStyle name="Title 12" xfId="802"/>
    <cellStyle name="Title 2" xfId="803"/>
    <cellStyle name="Title 2 2" xfId="804"/>
    <cellStyle name="Title 2 3" xfId="805"/>
    <cellStyle name="Title 3" xfId="806"/>
    <cellStyle name="Title 3 2" xfId="807"/>
    <cellStyle name="Title 3 3" xfId="808"/>
    <cellStyle name="Title 4" xfId="809"/>
    <cellStyle name="Title 4 2" xfId="810"/>
    <cellStyle name="Title 4 3" xfId="811"/>
    <cellStyle name="Title 5" xfId="812"/>
    <cellStyle name="Title 6" xfId="813"/>
    <cellStyle name="Title 7" xfId="814"/>
    <cellStyle name="Title 8" xfId="815"/>
    <cellStyle name="Title 9" xfId="816"/>
    <cellStyle name="Titlu" xfId="817"/>
    <cellStyle name="Titlu 1" xfId="818"/>
    <cellStyle name="Titlu 2" xfId="819"/>
    <cellStyle name="Titlu 3" xfId="820"/>
    <cellStyle name="Titlu 4" xfId="821"/>
    <cellStyle name="Total 10" xfId="822"/>
    <cellStyle name="Total 11" xfId="823"/>
    <cellStyle name="Total 12" xfId="824"/>
    <cellStyle name="Total 2" xfId="825"/>
    <cellStyle name="Total 2 2" xfId="826"/>
    <cellStyle name="Total 2 3" xfId="827"/>
    <cellStyle name="Total 3" xfId="828"/>
    <cellStyle name="Total 3 2" xfId="829"/>
    <cellStyle name="Total 3 3" xfId="830"/>
    <cellStyle name="Total 4" xfId="831"/>
    <cellStyle name="Total 4 2" xfId="832"/>
    <cellStyle name="Total 4 3" xfId="833"/>
    <cellStyle name="Total 5" xfId="834"/>
    <cellStyle name="Total 6" xfId="835"/>
    <cellStyle name="Total 7" xfId="836"/>
    <cellStyle name="Total 8" xfId="837"/>
    <cellStyle name="Total 9" xfId="838"/>
    <cellStyle name="Valuta 2" xfId="839"/>
    <cellStyle name="Verificare celulă" xfId="840"/>
    <cellStyle name="Virgulă_BUGET 2004 PE TRIMESTRE" xfId="841"/>
    <cellStyle name="Warning Text 10" xfId="842"/>
    <cellStyle name="Warning Text 11" xfId="843"/>
    <cellStyle name="Warning Text 12" xfId="844"/>
    <cellStyle name="Warning Text 2" xfId="845"/>
    <cellStyle name="Warning Text 2 2" xfId="846"/>
    <cellStyle name="Warning Text 2 3" xfId="847"/>
    <cellStyle name="Warning Text 3" xfId="848"/>
    <cellStyle name="Warning Text 3 2" xfId="849"/>
    <cellStyle name="Warning Text 3 3" xfId="850"/>
    <cellStyle name="Warning Text 4" xfId="851"/>
    <cellStyle name="Warning Text 4 2" xfId="852"/>
    <cellStyle name="Warning Text 4 3" xfId="853"/>
    <cellStyle name="Warning Text 5" xfId="854"/>
    <cellStyle name="Warning Text 6" xfId="855"/>
    <cellStyle name="Warning Text 7" xfId="856"/>
    <cellStyle name="Warning Text 8" xfId="857"/>
    <cellStyle name="Warning Text 9" xfId="858"/>
    <cellStyle name="ハイパーリンク" xfId="859"/>
    <cellStyle name="표준_Korean Portfolio II" xfId="860"/>
    <cellStyle name="桁?切り_SB" xfId="861"/>
    <cellStyle name="桁区切り_SB" xfId="862"/>
    <cellStyle name="標準_A" xfId="863"/>
    <cellStyle name="表旨巧・・ハイパーリンク" xfId="864"/>
    <cellStyle name="表示済みのハイパーリンク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erv%20datoriei%2014.03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5.06.2018/radu%2025.04.206/primarii/sinaia/CREDIT%202017/CONTRACTARE%20IMPRUMUT/Grafic%20Sina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1.BCR ref 2.2 mil. ron"/>
      <sheetName val="2.brd 3 mio euro"/>
      <sheetName val="3.samtid 553.967,97 EURO"/>
      <sheetName val="4.garantie bancpost"/>
      <sheetName val="5.credit refinan cec 10.5mil"/>
      <sheetName val="6.bcr 11 mil"/>
      <sheetName val="7.CREDIT UNICREDIT"/>
      <sheetName val="8.garantie BT 20 MIO RON"/>
      <sheetName val="9. CREDIT NOU"/>
      <sheetName val="centralizator"/>
      <sheetName val="grad indatorare"/>
      <sheetName val="1.3"/>
      <sheetName val="1.4"/>
      <sheetName val="Sheet2"/>
      <sheetName val="SD sin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6.0499999999999998E-2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3"/>
  <sheetViews>
    <sheetView tabSelected="1" topLeftCell="B2" workbookViewId="0">
      <selection activeCell="F15" sqref="F15"/>
    </sheetView>
  </sheetViews>
  <sheetFormatPr defaultRowHeight="15"/>
  <cols>
    <col min="1" max="1" width="4" style="2" hidden="1" customWidth="1"/>
    <col min="2" max="2" width="10.140625" style="1" bestFit="1" customWidth="1"/>
    <col min="3" max="3" width="10.140625" style="1" hidden="1" customWidth="1"/>
    <col min="4" max="4" width="14.85546875" style="1" customWidth="1"/>
    <col min="5" max="6" width="14.28515625" style="2" bestFit="1" customWidth="1"/>
    <col min="7" max="7" width="14.28515625" style="3" bestFit="1" customWidth="1"/>
    <col min="8" max="8" width="13.28515625" style="3" customWidth="1"/>
    <col min="9" max="9" width="14.28515625" style="2" bestFit="1" customWidth="1"/>
    <col min="10" max="10" width="8.42578125" style="2" hidden="1" customWidth="1"/>
    <col min="11" max="16384" width="9.140625" style="2"/>
  </cols>
  <sheetData>
    <row r="1" spans="2:10" hidden="1">
      <c r="B1" s="1" t="s">
        <v>0</v>
      </c>
      <c r="E1" s="2">
        <v>4.55</v>
      </c>
    </row>
    <row r="3" spans="2:10">
      <c r="B3" s="43" t="s">
        <v>1</v>
      </c>
      <c r="C3" s="43"/>
      <c r="D3" s="43"/>
      <c r="E3" s="43"/>
      <c r="F3" s="43"/>
      <c r="G3" s="43"/>
      <c r="H3" s="43"/>
      <c r="I3" s="43"/>
    </row>
    <row r="4" spans="2:10">
      <c r="B4" s="4" t="s">
        <v>2</v>
      </c>
      <c r="E4" s="3">
        <v>17000000</v>
      </c>
      <c r="F4" s="5" t="s">
        <v>3</v>
      </c>
    </row>
    <row r="5" spans="2:10">
      <c r="B5" s="6"/>
      <c r="C5" s="7"/>
      <c r="D5" s="7"/>
      <c r="E5" s="8"/>
      <c r="F5" s="9"/>
    </row>
    <row r="6" spans="2:10">
      <c r="B6" s="6" t="s">
        <v>4</v>
      </c>
      <c r="E6" s="10">
        <f>'[14]7.CREDIT UNICREDIT'!E6</f>
        <v>6.0499999999999998E-2</v>
      </c>
    </row>
    <row r="7" spans="2:10">
      <c r="B7" s="1" t="s">
        <v>5</v>
      </c>
      <c r="E7" s="10"/>
    </row>
    <row r="8" spans="2:10">
      <c r="B8" s="12" t="s">
        <v>6</v>
      </c>
      <c r="C8" s="7"/>
      <c r="D8" s="7"/>
      <c r="E8" s="13">
        <f>E6+E7</f>
        <v>6.0499999999999998E-2</v>
      </c>
    </row>
    <row r="9" spans="2:10">
      <c r="B9" s="14" t="s">
        <v>15</v>
      </c>
      <c r="E9" s="15"/>
    </row>
    <row r="10" spans="2:10">
      <c r="B10" s="14"/>
      <c r="E10" s="16"/>
    </row>
    <row r="11" spans="2:10" hidden="1">
      <c r="B11" s="1">
        <v>43100</v>
      </c>
      <c r="E11" s="10"/>
      <c r="F11" s="10"/>
    </row>
    <row r="12" spans="2:10">
      <c r="B12" s="17" t="s">
        <v>7</v>
      </c>
      <c r="C12" s="17"/>
      <c r="D12" s="17" t="s">
        <v>8</v>
      </c>
      <c r="E12" s="18" t="s">
        <v>9</v>
      </c>
      <c r="F12" s="17" t="s">
        <v>10</v>
      </c>
      <c r="G12" s="19" t="s">
        <v>11</v>
      </c>
      <c r="H12" s="19" t="s">
        <v>12</v>
      </c>
      <c r="I12" s="17" t="s">
        <v>13</v>
      </c>
    </row>
    <row r="13" spans="2:10">
      <c r="B13" s="20">
        <v>1</v>
      </c>
      <c r="C13" s="20"/>
      <c r="D13" s="20">
        <v>2</v>
      </c>
      <c r="E13" s="20">
        <v>3</v>
      </c>
      <c r="F13" s="20">
        <v>4</v>
      </c>
      <c r="G13" s="20">
        <v>5</v>
      </c>
      <c r="H13" s="20">
        <v>6</v>
      </c>
      <c r="I13" s="20" t="s">
        <v>14</v>
      </c>
    </row>
    <row r="14" spans="2:10" s="26" customFormat="1">
      <c r="B14" s="21">
        <v>45322</v>
      </c>
      <c r="C14" s="21">
        <f>B15</f>
        <v>45351</v>
      </c>
      <c r="D14" s="22"/>
      <c r="E14" s="23"/>
      <c r="F14" s="24">
        <v>0</v>
      </c>
      <c r="G14" s="25">
        <f t="shared" ref="G14:G75" si="0">J14*$E$8*F14/360</f>
        <v>0</v>
      </c>
      <c r="H14" s="25"/>
      <c r="I14" s="24">
        <f t="shared" ref="I14:I68" si="1">E14+G14</f>
        <v>0</v>
      </c>
      <c r="J14" s="26">
        <f t="shared" ref="J14" si="2">B15-B14</f>
        <v>29</v>
      </c>
    </row>
    <row r="15" spans="2:10" s="26" customFormat="1">
      <c r="B15" s="21">
        <f t="shared" ref="B15:B78" si="3">EOMONTH(B14,1)</f>
        <v>45351</v>
      </c>
      <c r="C15" s="21">
        <f>B16</f>
        <v>45382</v>
      </c>
      <c r="D15" s="22"/>
      <c r="E15" s="23"/>
      <c r="F15" s="24">
        <f>F14-E15+D15</f>
        <v>0</v>
      </c>
      <c r="G15" s="25">
        <f t="shared" si="0"/>
        <v>0</v>
      </c>
      <c r="H15" s="25"/>
      <c r="I15" s="24">
        <f t="shared" si="1"/>
        <v>0</v>
      </c>
      <c r="J15" s="26">
        <f>B16-B15</f>
        <v>31</v>
      </c>
    </row>
    <row r="16" spans="2:10" s="26" customFormat="1">
      <c r="B16" s="21">
        <f t="shared" si="3"/>
        <v>45382</v>
      </c>
      <c r="C16" s="21">
        <f>B17</f>
        <v>45412</v>
      </c>
      <c r="D16" s="27"/>
      <c r="E16" s="23"/>
      <c r="F16" s="24">
        <f t="shared" ref="F16:F24" si="4">F15-E16+D16</f>
        <v>0</v>
      </c>
      <c r="G16" s="25">
        <f t="shared" si="0"/>
        <v>0</v>
      </c>
      <c r="H16" s="25"/>
      <c r="I16" s="24">
        <f t="shared" si="1"/>
        <v>0</v>
      </c>
      <c r="J16" s="26">
        <f>(B16-B15)</f>
        <v>31</v>
      </c>
    </row>
    <row r="17" spans="1:10" s="26" customFormat="1">
      <c r="B17" s="21">
        <f t="shared" si="3"/>
        <v>45412</v>
      </c>
      <c r="C17" s="21">
        <f t="shared" ref="C17:C80" si="5">B18</f>
        <v>45443</v>
      </c>
      <c r="D17" s="34"/>
      <c r="E17" s="23"/>
      <c r="F17" s="24">
        <f t="shared" si="4"/>
        <v>0</v>
      </c>
      <c r="G17" s="25">
        <f t="shared" si="0"/>
        <v>0</v>
      </c>
      <c r="H17" s="25"/>
      <c r="I17" s="24">
        <f t="shared" si="1"/>
        <v>0</v>
      </c>
      <c r="J17" s="26">
        <f t="shared" ref="J17:J80" si="6">(B17-B16)</f>
        <v>30</v>
      </c>
    </row>
    <row r="18" spans="1:10" s="26" customFormat="1">
      <c r="A18" s="26">
        <v>1</v>
      </c>
      <c r="B18" s="21">
        <f t="shared" si="3"/>
        <v>45443</v>
      </c>
      <c r="C18" s="21">
        <f t="shared" si="5"/>
        <v>45473</v>
      </c>
      <c r="D18" s="34"/>
      <c r="E18" s="23"/>
      <c r="F18" s="24">
        <f>F17-E18+D18</f>
        <v>0</v>
      </c>
      <c r="G18" s="25">
        <f t="shared" si="0"/>
        <v>0</v>
      </c>
      <c r="H18" s="25"/>
      <c r="I18" s="24">
        <f t="shared" si="1"/>
        <v>0</v>
      </c>
      <c r="J18" s="26">
        <f t="shared" si="6"/>
        <v>31</v>
      </c>
    </row>
    <row r="19" spans="1:10" s="26" customFormat="1">
      <c r="A19" s="26">
        <f t="shared" ref="A19:A82" si="7">A18+1</f>
        <v>2</v>
      </c>
      <c r="B19" s="21">
        <f t="shared" si="3"/>
        <v>45473</v>
      </c>
      <c r="C19" s="21">
        <f t="shared" si="5"/>
        <v>45504</v>
      </c>
      <c r="D19" s="34"/>
      <c r="E19" s="23"/>
      <c r="F19" s="23">
        <f>F18-E19+D19</f>
        <v>0</v>
      </c>
      <c r="G19" s="25">
        <f t="shared" si="0"/>
        <v>0</v>
      </c>
      <c r="H19" s="25"/>
      <c r="I19" s="24">
        <f t="shared" si="1"/>
        <v>0</v>
      </c>
      <c r="J19" s="26">
        <f t="shared" si="6"/>
        <v>30</v>
      </c>
    </row>
    <row r="20" spans="1:10" s="26" customFormat="1">
      <c r="A20" s="26">
        <f t="shared" si="7"/>
        <v>3</v>
      </c>
      <c r="B20" s="21">
        <f t="shared" si="3"/>
        <v>45504</v>
      </c>
      <c r="C20" s="21">
        <f t="shared" si="5"/>
        <v>45535</v>
      </c>
      <c r="D20" s="34"/>
      <c r="E20" s="23"/>
      <c r="F20" s="23">
        <f t="shared" si="4"/>
        <v>0</v>
      </c>
      <c r="G20" s="25">
        <f t="shared" si="0"/>
        <v>0</v>
      </c>
      <c r="H20" s="25"/>
      <c r="I20" s="24">
        <f t="shared" si="1"/>
        <v>0</v>
      </c>
      <c r="J20" s="26">
        <f t="shared" si="6"/>
        <v>31</v>
      </c>
    </row>
    <row r="21" spans="1:10" s="26" customFormat="1">
      <c r="A21" s="26">
        <f t="shared" si="7"/>
        <v>4</v>
      </c>
      <c r="B21" s="21">
        <f t="shared" si="3"/>
        <v>45535</v>
      </c>
      <c r="C21" s="21">
        <f t="shared" si="5"/>
        <v>45565</v>
      </c>
      <c r="D21" s="34"/>
      <c r="E21" s="23"/>
      <c r="F21" s="23">
        <f t="shared" si="4"/>
        <v>0</v>
      </c>
      <c r="G21" s="25">
        <f t="shared" si="0"/>
        <v>0</v>
      </c>
      <c r="H21" s="25"/>
      <c r="I21" s="24">
        <f t="shared" si="1"/>
        <v>0</v>
      </c>
      <c r="J21" s="26">
        <f t="shared" si="6"/>
        <v>31</v>
      </c>
    </row>
    <row r="22" spans="1:10" s="26" customFormat="1">
      <c r="A22" s="26">
        <f t="shared" si="7"/>
        <v>5</v>
      </c>
      <c r="B22" s="21">
        <f t="shared" si="3"/>
        <v>45565</v>
      </c>
      <c r="C22" s="21">
        <f t="shared" si="5"/>
        <v>45596</v>
      </c>
      <c r="D22" s="34"/>
      <c r="E22" s="23"/>
      <c r="F22" s="23">
        <f t="shared" si="4"/>
        <v>0</v>
      </c>
      <c r="G22" s="25">
        <f t="shared" si="0"/>
        <v>0</v>
      </c>
      <c r="H22" s="25"/>
      <c r="I22" s="24">
        <f t="shared" si="1"/>
        <v>0</v>
      </c>
      <c r="J22" s="26">
        <f t="shared" si="6"/>
        <v>30</v>
      </c>
    </row>
    <row r="23" spans="1:10" s="26" customFormat="1">
      <c r="A23" s="26">
        <f t="shared" si="7"/>
        <v>6</v>
      </c>
      <c r="B23" s="21">
        <f t="shared" si="3"/>
        <v>45596</v>
      </c>
      <c r="C23" s="21">
        <f t="shared" si="5"/>
        <v>45626</v>
      </c>
      <c r="D23" s="34"/>
      <c r="E23" s="23"/>
      <c r="F23" s="23">
        <f t="shared" si="4"/>
        <v>0</v>
      </c>
      <c r="G23" s="25">
        <f t="shared" si="0"/>
        <v>0</v>
      </c>
      <c r="H23" s="25"/>
      <c r="I23" s="24">
        <f t="shared" si="1"/>
        <v>0</v>
      </c>
      <c r="J23" s="26">
        <f t="shared" si="6"/>
        <v>31</v>
      </c>
    </row>
    <row r="24" spans="1:10" s="26" customFormat="1">
      <c r="A24" s="26">
        <f t="shared" si="7"/>
        <v>7</v>
      </c>
      <c r="B24" s="21">
        <f t="shared" si="3"/>
        <v>45626</v>
      </c>
      <c r="C24" s="21">
        <f t="shared" si="5"/>
        <v>45657</v>
      </c>
      <c r="D24" s="34"/>
      <c r="E24" s="23">
        <f t="shared" ref="E24:E72" si="8">E23</f>
        <v>0</v>
      </c>
      <c r="F24" s="23">
        <f t="shared" si="4"/>
        <v>0</v>
      </c>
      <c r="G24" s="25">
        <f t="shared" si="0"/>
        <v>0</v>
      </c>
      <c r="H24" s="25"/>
      <c r="I24" s="24">
        <f t="shared" si="1"/>
        <v>0</v>
      </c>
      <c r="J24" s="26">
        <f t="shared" si="6"/>
        <v>30</v>
      </c>
    </row>
    <row r="25" spans="1:10" s="28" customFormat="1">
      <c r="A25" s="28">
        <f t="shared" si="7"/>
        <v>8</v>
      </c>
      <c r="B25" s="29">
        <f t="shared" si="3"/>
        <v>45657</v>
      </c>
      <c r="C25" s="29">
        <f t="shared" si="5"/>
        <v>45688</v>
      </c>
      <c r="D25" s="35">
        <f>0.3*E4</f>
        <v>5100000</v>
      </c>
      <c r="E25" s="31"/>
      <c r="F25" s="31">
        <f>D25</f>
        <v>5100000</v>
      </c>
      <c r="G25" s="33">
        <f t="shared" si="0"/>
        <v>26569.583333333332</v>
      </c>
      <c r="H25" s="33"/>
      <c r="I25" s="32">
        <f t="shared" si="1"/>
        <v>26569.583333333332</v>
      </c>
      <c r="J25" s="28">
        <f t="shared" si="6"/>
        <v>31</v>
      </c>
    </row>
    <row r="26" spans="1:10" s="26" customFormat="1">
      <c r="A26" s="26">
        <f t="shared" si="7"/>
        <v>9</v>
      </c>
      <c r="B26" s="21">
        <f t="shared" si="3"/>
        <v>45688</v>
      </c>
      <c r="C26" s="21">
        <f t="shared" si="5"/>
        <v>45716</v>
      </c>
      <c r="D26" s="34"/>
      <c r="E26" s="23"/>
      <c r="F26" s="23">
        <f t="shared" ref="F26:F35" si="9">F25-E25+D26</f>
        <v>5100000</v>
      </c>
      <c r="G26" s="25">
        <f t="shared" si="0"/>
        <v>26569.583333333332</v>
      </c>
      <c r="H26" s="25"/>
      <c r="I26" s="24">
        <f t="shared" si="1"/>
        <v>26569.583333333332</v>
      </c>
      <c r="J26" s="26">
        <f t="shared" si="6"/>
        <v>31</v>
      </c>
    </row>
    <row r="27" spans="1:10" s="26" customFormat="1">
      <c r="A27" s="26">
        <f t="shared" si="7"/>
        <v>10</v>
      </c>
      <c r="B27" s="21">
        <f t="shared" si="3"/>
        <v>45716</v>
      </c>
      <c r="C27" s="21">
        <f t="shared" si="5"/>
        <v>45747</v>
      </c>
      <c r="D27" s="34"/>
      <c r="E27" s="23"/>
      <c r="F27" s="23">
        <f t="shared" si="9"/>
        <v>5100000</v>
      </c>
      <c r="G27" s="25">
        <f t="shared" si="0"/>
        <v>23998.333333333332</v>
      </c>
      <c r="H27" s="25"/>
      <c r="I27" s="24">
        <f t="shared" si="1"/>
        <v>23998.333333333332</v>
      </c>
      <c r="J27" s="26">
        <f t="shared" si="6"/>
        <v>28</v>
      </c>
    </row>
    <row r="28" spans="1:10" s="26" customFormat="1">
      <c r="A28" s="26">
        <f t="shared" si="7"/>
        <v>11</v>
      </c>
      <c r="B28" s="21">
        <f t="shared" si="3"/>
        <v>45747</v>
      </c>
      <c r="C28" s="21">
        <f t="shared" si="5"/>
        <v>45777</v>
      </c>
      <c r="D28" s="34"/>
      <c r="E28" s="23"/>
      <c r="F28" s="23">
        <f t="shared" si="9"/>
        <v>5100000</v>
      </c>
      <c r="G28" s="25">
        <f t="shared" si="0"/>
        <v>26569.583333333332</v>
      </c>
      <c r="H28" s="25"/>
      <c r="I28" s="24">
        <f t="shared" si="1"/>
        <v>26569.583333333332</v>
      </c>
      <c r="J28" s="26">
        <f t="shared" si="6"/>
        <v>31</v>
      </c>
    </row>
    <row r="29" spans="1:10" s="26" customFormat="1">
      <c r="A29" s="26">
        <f t="shared" si="7"/>
        <v>12</v>
      </c>
      <c r="B29" s="21">
        <f t="shared" si="3"/>
        <v>45777</v>
      </c>
      <c r="C29" s="21">
        <f t="shared" si="5"/>
        <v>45808</v>
      </c>
      <c r="D29" s="34"/>
      <c r="E29" s="23"/>
      <c r="F29" s="23">
        <f t="shared" si="9"/>
        <v>5100000</v>
      </c>
      <c r="G29" s="25">
        <f t="shared" si="0"/>
        <v>25712.5</v>
      </c>
      <c r="H29" s="25"/>
      <c r="I29" s="24">
        <f t="shared" si="1"/>
        <v>25712.5</v>
      </c>
      <c r="J29" s="26">
        <f t="shared" si="6"/>
        <v>30</v>
      </c>
    </row>
    <row r="30" spans="1:10" s="26" customFormat="1">
      <c r="A30" s="26">
        <f t="shared" si="7"/>
        <v>13</v>
      </c>
      <c r="B30" s="21">
        <f t="shared" si="3"/>
        <v>45808</v>
      </c>
      <c r="C30" s="21">
        <f t="shared" si="5"/>
        <v>45838</v>
      </c>
      <c r="D30" s="34"/>
      <c r="E30" s="23"/>
      <c r="F30" s="23">
        <f t="shared" si="9"/>
        <v>5100000</v>
      </c>
      <c r="G30" s="25">
        <f t="shared" si="0"/>
        <v>26569.583333333332</v>
      </c>
      <c r="H30" s="25"/>
      <c r="I30" s="24">
        <f t="shared" si="1"/>
        <v>26569.583333333332</v>
      </c>
      <c r="J30" s="26">
        <f t="shared" si="6"/>
        <v>31</v>
      </c>
    </row>
    <row r="31" spans="1:10" s="26" customFormat="1">
      <c r="A31" s="26">
        <f t="shared" si="7"/>
        <v>14</v>
      </c>
      <c r="B31" s="21">
        <f t="shared" si="3"/>
        <v>45838</v>
      </c>
      <c r="C31" s="21">
        <f t="shared" si="5"/>
        <v>45869</v>
      </c>
      <c r="D31" s="34"/>
      <c r="E31" s="23"/>
      <c r="F31" s="23">
        <f t="shared" si="9"/>
        <v>5100000</v>
      </c>
      <c r="G31" s="25">
        <f t="shared" si="0"/>
        <v>25712.5</v>
      </c>
      <c r="H31" s="25"/>
      <c r="I31" s="24">
        <f t="shared" si="1"/>
        <v>25712.5</v>
      </c>
      <c r="J31" s="26">
        <f t="shared" si="6"/>
        <v>30</v>
      </c>
    </row>
    <row r="32" spans="1:10" s="26" customFormat="1">
      <c r="A32" s="26">
        <f t="shared" si="7"/>
        <v>15</v>
      </c>
      <c r="B32" s="21">
        <f t="shared" si="3"/>
        <v>45869</v>
      </c>
      <c r="C32" s="21">
        <f t="shared" si="5"/>
        <v>45900</v>
      </c>
      <c r="D32" s="34"/>
      <c r="E32" s="23"/>
      <c r="F32" s="23">
        <f t="shared" si="9"/>
        <v>5100000</v>
      </c>
      <c r="G32" s="25">
        <f t="shared" si="0"/>
        <v>26569.583333333332</v>
      </c>
      <c r="H32" s="25"/>
      <c r="I32" s="24">
        <f t="shared" si="1"/>
        <v>26569.583333333332</v>
      </c>
      <c r="J32" s="26">
        <f t="shared" si="6"/>
        <v>31</v>
      </c>
    </row>
    <row r="33" spans="1:10" s="26" customFormat="1">
      <c r="A33" s="26">
        <f t="shared" si="7"/>
        <v>16</v>
      </c>
      <c r="B33" s="21">
        <f t="shared" si="3"/>
        <v>45900</v>
      </c>
      <c r="C33" s="21">
        <f t="shared" si="5"/>
        <v>45930</v>
      </c>
      <c r="D33" s="34">
        <f>0.4*E4</f>
        <v>6800000</v>
      </c>
      <c r="E33" s="23"/>
      <c r="F33" s="23">
        <f t="shared" si="9"/>
        <v>11900000</v>
      </c>
      <c r="G33" s="25">
        <f t="shared" si="0"/>
        <v>61995.694444444445</v>
      </c>
      <c r="H33" s="25"/>
      <c r="I33" s="24">
        <f t="shared" si="1"/>
        <v>61995.694444444445</v>
      </c>
      <c r="J33" s="26">
        <f t="shared" si="6"/>
        <v>31</v>
      </c>
    </row>
    <row r="34" spans="1:10" s="26" customFormat="1">
      <c r="A34" s="26">
        <f t="shared" si="7"/>
        <v>17</v>
      </c>
      <c r="B34" s="21">
        <f t="shared" si="3"/>
        <v>45930</v>
      </c>
      <c r="C34" s="21">
        <f t="shared" si="5"/>
        <v>45961</v>
      </c>
      <c r="D34" s="34"/>
      <c r="E34" s="23"/>
      <c r="F34" s="23">
        <f t="shared" si="9"/>
        <v>11900000</v>
      </c>
      <c r="G34" s="25">
        <f t="shared" si="0"/>
        <v>59995.833333333336</v>
      </c>
      <c r="H34" s="25"/>
      <c r="I34" s="24">
        <f t="shared" si="1"/>
        <v>59995.833333333336</v>
      </c>
      <c r="J34" s="26">
        <f t="shared" si="6"/>
        <v>30</v>
      </c>
    </row>
    <row r="35" spans="1:10" s="26" customFormat="1">
      <c r="A35" s="26">
        <f t="shared" si="7"/>
        <v>18</v>
      </c>
      <c r="B35" s="21">
        <f t="shared" si="3"/>
        <v>45961</v>
      </c>
      <c r="C35" s="21">
        <f t="shared" si="5"/>
        <v>45991</v>
      </c>
      <c r="D35" s="34">
        <f>0.3*E4</f>
        <v>5100000</v>
      </c>
      <c r="E35" s="23"/>
      <c r="F35" s="23">
        <f t="shared" si="9"/>
        <v>17000000</v>
      </c>
      <c r="G35" s="25">
        <f t="shared" si="0"/>
        <v>88565.277777777781</v>
      </c>
      <c r="H35" s="25"/>
      <c r="I35" s="24">
        <f t="shared" si="1"/>
        <v>88565.277777777781</v>
      </c>
      <c r="J35" s="26">
        <f t="shared" si="6"/>
        <v>31</v>
      </c>
    </row>
    <row r="36" spans="1:10" s="26" customFormat="1">
      <c r="A36" s="26">
        <f t="shared" si="7"/>
        <v>19</v>
      </c>
      <c r="B36" s="21">
        <f t="shared" si="3"/>
        <v>45991</v>
      </c>
      <c r="C36" s="21">
        <f t="shared" si="5"/>
        <v>46022</v>
      </c>
      <c r="D36" s="34"/>
      <c r="E36" s="23"/>
      <c r="F36" s="23">
        <f t="shared" ref="F36:F99" si="10">F35-E35</f>
        <v>17000000</v>
      </c>
      <c r="G36" s="25">
        <f t="shared" si="0"/>
        <v>85708.333333333328</v>
      </c>
      <c r="H36" s="25"/>
      <c r="I36" s="24">
        <f t="shared" si="1"/>
        <v>85708.333333333328</v>
      </c>
      <c r="J36" s="26">
        <f t="shared" si="6"/>
        <v>30</v>
      </c>
    </row>
    <row r="37" spans="1:10" s="28" customFormat="1">
      <c r="A37" s="28">
        <f t="shared" si="7"/>
        <v>20</v>
      </c>
      <c r="B37" s="29">
        <f t="shared" si="3"/>
        <v>46022</v>
      </c>
      <c r="C37" s="29">
        <f t="shared" si="5"/>
        <v>46053</v>
      </c>
      <c r="D37" s="30"/>
      <c r="E37" s="31"/>
      <c r="F37" s="31">
        <f t="shared" si="10"/>
        <v>17000000</v>
      </c>
      <c r="G37" s="33">
        <f t="shared" si="0"/>
        <v>88565.277777777781</v>
      </c>
      <c r="H37" s="33"/>
      <c r="I37" s="32">
        <f t="shared" si="1"/>
        <v>88565.277777777781</v>
      </c>
      <c r="J37" s="28">
        <f t="shared" si="6"/>
        <v>31</v>
      </c>
    </row>
    <row r="38" spans="1:10" s="26" customFormat="1">
      <c r="A38" s="26">
        <f t="shared" si="7"/>
        <v>21</v>
      </c>
      <c r="B38" s="21">
        <f t="shared" si="3"/>
        <v>46053</v>
      </c>
      <c r="C38" s="21">
        <f t="shared" si="5"/>
        <v>46081</v>
      </c>
      <c r="D38" s="34"/>
      <c r="E38" s="23"/>
      <c r="F38" s="23">
        <f t="shared" si="10"/>
        <v>17000000</v>
      </c>
      <c r="G38" s="25">
        <f t="shared" si="0"/>
        <v>88565.277777777781</v>
      </c>
      <c r="H38" s="25"/>
      <c r="I38" s="24">
        <f t="shared" si="1"/>
        <v>88565.277777777781</v>
      </c>
      <c r="J38" s="26">
        <f t="shared" si="6"/>
        <v>31</v>
      </c>
    </row>
    <row r="39" spans="1:10" s="26" customFormat="1">
      <c r="A39" s="26">
        <f t="shared" si="7"/>
        <v>22</v>
      </c>
      <c r="B39" s="21">
        <f t="shared" si="3"/>
        <v>46081</v>
      </c>
      <c r="C39" s="21">
        <f t="shared" si="5"/>
        <v>46112</v>
      </c>
      <c r="D39" s="34"/>
      <c r="E39" s="23"/>
      <c r="F39" s="23">
        <f t="shared" si="10"/>
        <v>17000000</v>
      </c>
      <c r="G39" s="25">
        <f t="shared" si="0"/>
        <v>79994.444444444438</v>
      </c>
      <c r="H39" s="25"/>
      <c r="I39" s="24">
        <f t="shared" si="1"/>
        <v>79994.444444444438</v>
      </c>
      <c r="J39" s="26">
        <f t="shared" si="6"/>
        <v>28</v>
      </c>
    </row>
    <row r="40" spans="1:10" s="26" customFormat="1">
      <c r="A40" s="26">
        <f t="shared" si="7"/>
        <v>23</v>
      </c>
      <c r="B40" s="21">
        <f t="shared" si="3"/>
        <v>46112</v>
      </c>
      <c r="C40" s="21">
        <f t="shared" si="5"/>
        <v>46142</v>
      </c>
      <c r="D40" s="34"/>
      <c r="E40" s="23"/>
      <c r="F40" s="23">
        <f t="shared" si="10"/>
        <v>17000000</v>
      </c>
      <c r="G40" s="25">
        <f t="shared" si="0"/>
        <v>88565.277777777781</v>
      </c>
      <c r="H40" s="25"/>
      <c r="I40" s="24">
        <f t="shared" si="1"/>
        <v>88565.277777777781</v>
      </c>
      <c r="J40" s="26">
        <f t="shared" si="6"/>
        <v>31</v>
      </c>
    </row>
    <row r="41" spans="1:10" s="26" customFormat="1">
      <c r="A41" s="26">
        <f t="shared" si="7"/>
        <v>24</v>
      </c>
      <c r="B41" s="21">
        <f t="shared" si="3"/>
        <v>46142</v>
      </c>
      <c r="C41" s="21">
        <f t="shared" si="5"/>
        <v>46173</v>
      </c>
      <c r="D41" s="34"/>
      <c r="E41" s="23"/>
      <c r="F41" s="23">
        <f t="shared" si="10"/>
        <v>17000000</v>
      </c>
      <c r="G41" s="25">
        <f t="shared" si="0"/>
        <v>85708.333333333328</v>
      </c>
      <c r="H41" s="25"/>
      <c r="I41" s="24">
        <f t="shared" si="1"/>
        <v>85708.333333333328</v>
      </c>
      <c r="J41" s="26">
        <f t="shared" si="6"/>
        <v>30</v>
      </c>
    </row>
    <row r="42" spans="1:10" s="26" customFormat="1">
      <c r="A42" s="26">
        <f t="shared" si="7"/>
        <v>25</v>
      </c>
      <c r="B42" s="21">
        <f t="shared" si="3"/>
        <v>46173</v>
      </c>
      <c r="C42" s="21">
        <f t="shared" si="5"/>
        <v>46203</v>
      </c>
      <c r="D42" s="34"/>
      <c r="E42" s="23">
        <f>E4/120</f>
        <v>141666.66666666666</v>
      </c>
      <c r="F42" s="23">
        <f t="shared" si="10"/>
        <v>17000000</v>
      </c>
      <c r="G42" s="25">
        <f t="shared" si="0"/>
        <v>88565.277777777781</v>
      </c>
      <c r="H42" s="25"/>
      <c r="I42" s="24">
        <f t="shared" si="1"/>
        <v>230231.94444444444</v>
      </c>
      <c r="J42" s="26">
        <f t="shared" si="6"/>
        <v>31</v>
      </c>
    </row>
    <row r="43" spans="1:10" s="26" customFormat="1">
      <c r="A43" s="26">
        <f t="shared" si="7"/>
        <v>26</v>
      </c>
      <c r="B43" s="21">
        <f t="shared" si="3"/>
        <v>46203</v>
      </c>
      <c r="C43" s="21">
        <f t="shared" si="5"/>
        <v>46234</v>
      </c>
      <c r="D43" s="34"/>
      <c r="E43" s="23">
        <f t="shared" si="8"/>
        <v>141666.66666666666</v>
      </c>
      <c r="F43" s="23">
        <f t="shared" si="10"/>
        <v>16858333.333333332</v>
      </c>
      <c r="G43" s="25">
        <f t="shared" si="0"/>
        <v>84994.097222222219</v>
      </c>
      <c r="H43" s="25"/>
      <c r="I43" s="24">
        <f t="shared" si="1"/>
        <v>226660.76388888888</v>
      </c>
      <c r="J43" s="26">
        <f t="shared" si="6"/>
        <v>30</v>
      </c>
    </row>
    <row r="44" spans="1:10" s="26" customFormat="1">
      <c r="A44" s="26">
        <f t="shared" si="7"/>
        <v>27</v>
      </c>
      <c r="B44" s="21">
        <f t="shared" si="3"/>
        <v>46234</v>
      </c>
      <c r="C44" s="21">
        <f t="shared" si="5"/>
        <v>46265</v>
      </c>
      <c r="D44" s="34"/>
      <c r="E44" s="23">
        <f t="shared" si="8"/>
        <v>141666.66666666666</v>
      </c>
      <c r="F44" s="23">
        <f t="shared" si="10"/>
        <v>16716666.666666666</v>
      </c>
      <c r="G44" s="25">
        <f t="shared" si="0"/>
        <v>87089.189814814818</v>
      </c>
      <c r="H44" s="25"/>
      <c r="I44" s="24">
        <f t="shared" si="1"/>
        <v>228755.85648148146</v>
      </c>
      <c r="J44" s="26">
        <f t="shared" si="6"/>
        <v>31</v>
      </c>
    </row>
    <row r="45" spans="1:10" s="26" customFormat="1">
      <c r="A45" s="26">
        <f t="shared" si="7"/>
        <v>28</v>
      </c>
      <c r="B45" s="21">
        <f t="shared" si="3"/>
        <v>46265</v>
      </c>
      <c r="C45" s="21">
        <f t="shared" si="5"/>
        <v>46295</v>
      </c>
      <c r="D45" s="34"/>
      <c r="E45" s="23">
        <f t="shared" si="8"/>
        <v>141666.66666666666</v>
      </c>
      <c r="F45" s="23">
        <f t="shared" si="10"/>
        <v>16575000</v>
      </c>
      <c r="G45" s="25">
        <f t="shared" si="0"/>
        <v>86351.145833333328</v>
      </c>
      <c r="H45" s="25"/>
      <c r="I45" s="24">
        <f t="shared" si="1"/>
        <v>228017.8125</v>
      </c>
      <c r="J45" s="26">
        <f t="shared" si="6"/>
        <v>31</v>
      </c>
    </row>
    <row r="46" spans="1:10" s="26" customFormat="1">
      <c r="A46" s="26">
        <f t="shared" si="7"/>
        <v>29</v>
      </c>
      <c r="B46" s="21">
        <f t="shared" si="3"/>
        <v>46295</v>
      </c>
      <c r="C46" s="21">
        <f t="shared" si="5"/>
        <v>46326</v>
      </c>
      <c r="D46" s="34"/>
      <c r="E46" s="23">
        <f t="shared" si="8"/>
        <v>141666.66666666666</v>
      </c>
      <c r="F46" s="23">
        <f t="shared" si="10"/>
        <v>16433333.333333334</v>
      </c>
      <c r="G46" s="25">
        <f t="shared" si="0"/>
        <v>82851.388888888891</v>
      </c>
      <c r="H46" s="25"/>
      <c r="I46" s="24">
        <f t="shared" si="1"/>
        <v>224518.05555555556</v>
      </c>
      <c r="J46" s="26">
        <f t="shared" si="6"/>
        <v>30</v>
      </c>
    </row>
    <row r="47" spans="1:10" s="26" customFormat="1">
      <c r="A47" s="26">
        <f t="shared" si="7"/>
        <v>30</v>
      </c>
      <c r="B47" s="21">
        <f t="shared" si="3"/>
        <v>46326</v>
      </c>
      <c r="C47" s="21">
        <f t="shared" si="5"/>
        <v>46356</v>
      </c>
      <c r="D47" s="34"/>
      <c r="E47" s="23">
        <f t="shared" si="8"/>
        <v>141666.66666666666</v>
      </c>
      <c r="F47" s="23">
        <f t="shared" si="10"/>
        <v>16291666.666666668</v>
      </c>
      <c r="G47" s="25">
        <f t="shared" si="0"/>
        <v>84875.05787037038</v>
      </c>
      <c r="H47" s="25"/>
      <c r="I47" s="24">
        <f t="shared" si="1"/>
        <v>226541.72453703702</v>
      </c>
      <c r="J47" s="26">
        <f t="shared" si="6"/>
        <v>31</v>
      </c>
    </row>
    <row r="48" spans="1:10" s="26" customFormat="1">
      <c r="A48" s="26">
        <f t="shared" si="7"/>
        <v>31</v>
      </c>
      <c r="B48" s="21">
        <f t="shared" si="3"/>
        <v>46356</v>
      </c>
      <c r="C48" s="21">
        <f t="shared" si="5"/>
        <v>46387</v>
      </c>
      <c r="D48" s="34"/>
      <c r="E48" s="23">
        <f t="shared" si="8"/>
        <v>141666.66666666666</v>
      </c>
      <c r="F48" s="23">
        <f t="shared" si="10"/>
        <v>16150000.000000002</v>
      </c>
      <c r="G48" s="25">
        <f t="shared" si="0"/>
        <v>81422.916666666672</v>
      </c>
      <c r="H48" s="25"/>
      <c r="I48" s="24">
        <f t="shared" si="1"/>
        <v>223089.58333333331</v>
      </c>
      <c r="J48" s="26">
        <f t="shared" si="6"/>
        <v>30</v>
      </c>
    </row>
    <row r="49" spans="1:10" s="28" customFormat="1">
      <c r="A49" s="28">
        <f t="shared" si="7"/>
        <v>32</v>
      </c>
      <c r="B49" s="29">
        <f t="shared" si="3"/>
        <v>46387</v>
      </c>
      <c r="C49" s="29">
        <f t="shared" si="5"/>
        <v>46418</v>
      </c>
      <c r="D49" s="30"/>
      <c r="E49" s="31">
        <f t="shared" si="8"/>
        <v>141666.66666666666</v>
      </c>
      <c r="F49" s="31">
        <f t="shared" si="10"/>
        <v>16008333.333333336</v>
      </c>
      <c r="G49" s="33">
        <f t="shared" si="0"/>
        <v>83398.969907407416</v>
      </c>
      <c r="H49" s="33"/>
      <c r="I49" s="32">
        <f t="shared" si="1"/>
        <v>225065.63657407407</v>
      </c>
      <c r="J49" s="28">
        <f t="shared" si="6"/>
        <v>31</v>
      </c>
    </row>
    <row r="50" spans="1:10" s="26" customFormat="1">
      <c r="A50" s="26">
        <f t="shared" si="7"/>
        <v>33</v>
      </c>
      <c r="B50" s="21">
        <f t="shared" si="3"/>
        <v>46418</v>
      </c>
      <c r="C50" s="21">
        <f t="shared" si="5"/>
        <v>46446</v>
      </c>
      <c r="D50" s="34"/>
      <c r="E50" s="23">
        <f t="shared" si="8"/>
        <v>141666.66666666666</v>
      </c>
      <c r="F50" s="23">
        <f t="shared" si="10"/>
        <v>15866666.66666667</v>
      </c>
      <c r="G50" s="25">
        <f t="shared" si="0"/>
        <v>82660.925925925942</v>
      </c>
      <c r="H50" s="25"/>
      <c r="I50" s="24">
        <f t="shared" si="1"/>
        <v>224327.59259259258</v>
      </c>
      <c r="J50" s="26">
        <f t="shared" si="6"/>
        <v>31</v>
      </c>
    </row>
    <row r="51" spans="1:10" s="26" customFormat="1">
      <c r="A51" s="26">
        <f t="shared" si="7"/>
        <v>34</v>
      </c>
      <c r="B51" s="21">
        <f t="shared" si="3"/>
        <v>46446</v>
      </c>
      <c r="C51" s="21">
        <f t="shared" si="5"/>
        <v>46477</v>
      </c>
      <c r="D51" s="34"/>
      <c r="E51" s="23">
        <f t="shared" si="8"/>
        <v>141666.66666666666</v>
      </c>
      <c r="F51" s="23">
        <f t="shared" si="10"/>
        <v>15725000.000000004</v>
      </c>
      <c r="G51" s="25">
        <f t="shared" si="0"/>
        <v>73994.861111111124</v>
      </c>
      <c r="H51" s="25"/>
      <c r="I51" s="24">
        <f t="shared" si="1"/>
        <v>215661.52777777778</v>
      </c>
      <c r="J51" s="26">
        <f t="shared" si="6"/>
        <v>28</v>
      </c>
    </row>
    <row r="52" spans="1:10" s="26" customFormat="1">
      <c r="A52" s="26">
        <f t="shared" si="7"/>
        <v>35</v>
      </c>
      <c r="B52" s="21">
        <f t="shared" si="3"/>
        <v>46477</v>
      </c>
      <c r="C52" s="21">
        <f t="shared" si="5"/>
        <v>46507</v>
      </c>
      <c r="D52" s="34"/>
      <c r="E52" s="23">
        <f t="shared" si="8"/>
        <v>141666.66666666666</v>
      </c>
      <c r="F52" s="23">
        <f t="shared" si="10"/>
        <v>15583333.333333338</v>
      </c>
      <c r="G52" s="25">
        <f t="shared" si="0"/>
        <v>81184.837962962993</v>
      </c>
      <c r="H52" s="25"/>
      <c r="I52" s="24">
        <f t="shared" si="1"/>
        <v>222851.50462962966</v>
      </c>
      <c r="J52" s="26">
        <f t="shared" si="6"/>
        <v>31</v>
      </c>
    </row>
    <row r="53" spans="1:10" s="26" customFormat="1">
      <c r="A53" s="26">
        <f t="shared" si="7"/>
        <v>36</v>
      </c>
      <c r="B53" s="21">
        <f t="shared" si="3"/>
        <v>46507</v>
      </c>
      <c r="C53" s="21">
        <f t="shared" si="5"/>
        <v>46538</v>
      </c>
      <c r="D53" s="34"/>
      <c r="E53" s="23">
        <f t="shared" si="8"/>
        <v>141666.66666666666</v>
      </c>
      <c r="F53" s="23">
        <f t="shared" si="10"/>
        <v>15441666.666666672</v>
      </c>
      <c r="G53" s="25">
        <f t="shared" si="0"/>
        <v>77851.736111111139</v>
      </c>
      <c r="H53" s="25"/>
      <c r="I53" s="24">
        <f t="shared" si="1"/>
        <v>219518.40277777781</v>
      </c>
      <c r="J53" s="26">
        <f t="shared" si="6"/>
        <v>30</v>
      </c>
    </row>
    <row r="54" spans="1:10" s="26" customFormat="1">
      <c r="A54" s="26">
        <f t="shared" si="7"/>
        <v>37</v>
      </c>
      <c r="B54" s="21">
        <f t="shared" si="3"/>
        <v>46538</v>
      </c>
      <c r="C54" s="21">
        <f t="shared" si="5"/>
        <v>46568</v>
      </c>
      <c r="D54" s="34"/>
      <c r="E54" s="23">
        <f t="shared" si="8"/>
        <v>141666.66666666666</v>
      </c>
      <c r="F54" s="23">
        <f t="shared" si="10"/>
        <v>15300000.000000006</v>
      </c>
      <c r="G54" s="25">
        <f t="shared" si="0"/>
        <v>79708.750000000029</v>
      </c>
      <c r="H54" s="25"/>
      <c r="I54" s="24">
        <f t="shared" si="1"/>
        <v>221375.41666666669</v>
      </c>
      <c r="J54" s="26">
        <f t="shared" si="6"/>
        <v>31</v>
      </c>
    </row>
    <row r="55" spans="1:10" s="26" customFormat="1">
      <c r="A55" s="26">
        <f t="shared" si="7"/>
        <v>38</v>
      </c>
      <c r="B55" s="21">
        <f t="shared" si="3"/>
        <v>46568</v>
      </c>
      <c r="C55" s="21">
        <f t="shared" si="5"/>
        <v>46599</v>
      </c>
      <c r="D55" s="34"/>
      <c r="E55" s="23">
        <f t="shared" si="8"/>
        <v>141666.66666666666</v>
      </c>
      <c r="F55" s="23">
        <f t="shared" si="10"/>
        <v>15158333.33333334</v>
      </c>
      <c r="G55" s="25">
        <f t="shared" si="0"/>
        <v>76423.26388888892</v>
      </c>
      <c r="H55" s="25"/>
      <c r="I55" s="24">
        <f t="shared" si="1"/>
        <v>218089.93055555556</v>
      </c>
      <c r="J55" s="26">
        <f t="shared" si="6"/>
        <v>30</v>
      </c>
    </row>
    <row r="56" spans="1:10" s="26" customFormat="1">
      <c r="A56" s="26">
        <f t="shared" si="7"/>
        <v>39</v>
      </c>
      <c r="B56" s="21">
        <f t="shared" si="3"/>
        <v>46599</v>
      </c>
      <c r="C56" s="21">
        <f t="shared" si="5"/>
        <v>46630</v>
      </c>
      <c r="D56" s="34"/>
      <c r="E56" s="23">
        <f t="shared" si="8"/>
        <v>141666.66666666666</v>
      </c>
      <c r="F56" s="23">
        <f t="shared" si="10"/>
        <v>15016666.666666673</v>
      </c>
      <c r="G56" s="25">
        <f t="shared" si="0"/>
        <v>78232.66203703708</v>
      </c>
      <c r="H56" s="25"/>
      <c r="I56" s="24">
        <f t="shared" si="1"/>
        <v>219899.32870370374</v>
      </c>
      <c r="J56" s="26">
        <f t="shared" si="6"/>
        <v>31</v>
      </c>
    </row>
    <row r="57" spans="1:10" s="26" customFormat="1">
      <c r="A57" s="26">
        <f t="shared" si="7"/>
        <v>40</v>
      </c>
      <c r="B57" s="21">
        <f t="shared" si="3"/>
        <v>46630</v>
      </c>
      <c r="C57" s="21">
        <f t="shared" si="5"/>
        <v>46660</v>
      </c>
      <c r="D57" s="34"/>
      <c r="E57" s="23">
        <f t="shared" si="8"/>
        <v>141666.66666666666</v>
      </c>
      <c r="F57" s="23">
        <f t="shared" si="10"/>
        <v>14875000.000000007</v>
      </c>
      <c r="G57" s="25">
        <f t="shared" si="0"/>
        <v>77494.618055555591</v>
      </c>
      <c r="H57" s="25"/>
      <c r="I57" s="24">
        <f t="shared" si="1"/>
        <v>219161.28472222225</v>
      </c>
      <c r="J57" s="26">
        <f t="shared" si="6"/>
        <v>31</v>
      </c>
    </row>
    <row r="58" spans="1:10" s="26" customFormat="1">
      <c r="A58" s="26">
        <f t="shared" si="7"/>
        <v>41</v>
      </c>
      <c r="B58" s="21">
        <f t="shared" si="3"/>
        <v>46660</v>
      </c>
      <c r="C58" s="21">
        <f t="shared" si="5"/>
        <v>46691</v>
      </c>
      <c r="D58" s="34"/>
      <c r="E58" s="23">
        <f t="shared" si="8"/>
        <v>141666.66666666666</v>
      </c>
      <c r="F58" s="23">
        <f t="shared" si="10"/>
        <v>14733333.333333341</v>
      </c>
      <c r="G58" s="25">
        <f t="shared" si="0"/>
        <v>74280.555555555591</v>
      </c>
      <c r="H58" s="25"/>
      <c r="I58" s="24">
        <f t="shared" si="1"/>
        <v>215947.22222222225</v>
      </c>
      <c r="J58" s="26">
        <f t="shared" si="6"/>
        <v>30</v>
      </c>
    </row>
    <row r="59" spans="1:10" s="26" customFormat="1">
      <c r="A59" s="26">
        <f t="shared" si="7"/>
        <v>42</v>
      </c>
      <c r="B59" s="21">
        <f t="shared" si="3"/>
        <v>46691</v>
      </c>
      <c r="C59" s="21">
        <f t="shared" si="5"/>
        <v>46721</v>
      </c>
      <c r="D59" s="34"/>
      <c r="E59" s="23">
        <f t="shared" si="8"/>
        <v>141666.66666666666</v>
      </c>
      <c r="F59" s="23">
        <f t="shared" si="10"/>
        <v>14591666.666666675</v>
      </c>
      <c r="G59" s="25">
        <f t="shared" si="0"/>
        <v>76018.530092592628</v>
      </c>
      <c r="H59" s="25"/>
      <c r="I59" s="24">
        <f t="shared" si="1"/>
        <v>217685.19675925927</v>
      </c>
      <c r="J59" s="26">
        <f t="shared" si="6"/>
        <v>31</v>
      </c>
    </row>
    <row r="60" spans="1:10" s="26" customFormat="1">
      <c r="A60" s="26">
        <f t="shared" si="7"/>
        <v>43</v>
      </c>
      <c r="B60" s="21">
        <f t="shared" si="3"/>
        <v>46721</v>
      </c>
      <c r="C60" s="21">
        <f t="shared" si="5"/>
        <v>46752</v>
      </c>
      <c r="D60" s="34"/>
      <c r="E60" s="23">
        <f t="shared" si="8"/>
        <v>141666.66666666666</v>
      </c>
      <c r="F60" s="23">
        <f t="shared" si="10"/>
        <v>14450000.000000009</v>
      </c>
      <c r="G60" s="25">
        <f t="shared" si="0"/>
        <v>72852.083333333372</v>
      </c>
      <c r="H60" s="25"/>
      <c r="I60" s="24">
        <f t="shared" si="1"/>
        <v>214518.75000000003</v>
      </c>
      <c r="J60" s="26">
        <f t="shared" si="6"/>
        <v>30</v>
      </c>
    </row>
    <row r="61" spans="1:10" s="28" customFormat="1">
      <c r="A61" s="28">
        <f t="shared" si="7"/>
        <v>44</v>
      </c>
      <c r="B61" s="29">
        <f t="shared" si="3"/>
        <v>46752</v>
      </c>
      <c r="C61" s="29">
        <f t="shared" si="5"/>
        <v>46783</v>
      </c>
      <c r="D61" s="30"/>
      <c r="E61" s="31">
        <f t="shared" si="8"/>
        <v>141666.66666666666</v>
      </c>
      <c r="F61" s="31">
        <f t="shared" si="10"/>
        <v>14308333.333333343</v>
      </c>
      <c r="G61" s="33">
        <f t="shared" si="0"/>
        <v>74542.442129629679</v>
      </c>
      <c r="H61" s="33"/>
      <c r="I61" s="32">
        <f t="shared" si="1"/>
        <v>216209.10879629635</v>
      </c>
      <c r="J61" s="28">
        <f t="shared" si="6"/>
        <v>31</v>
      </c>
    </row>
    <row r="62" spans="1:10" s="26" customFormat="1">
      <c r="A62" s="26">
        <f t="shared" si="7"/>
        <v>45</v>
      </c>
      <c r="B62" s="21">
        <f t="shared" si="3"/>
        <v>46783</v>
      </c>
      <c r="C62" s="21">
        <f t="shared" si="5"/>
        <v>46812</v>
      </c>
      <c r="D62" s="34"/>
      <c r="E62" s="23">
        <f t="shared" si="8"/>
        <v>141666.66666666666</v>
      </c>
      <c r="F62" s="23">
        <f t="shared" si="10"/>
        <v>14166666.666666677</v>
      </c>
      <c r="G62" s="25">
        <f t="shared" si="0"/>
        <v>73804.39814814819</v>
      </c>
      <c r="H62" s="25"/>
      <c r="I62" s="24">
        <f t="shared" si="1"/>
        <v>215471.06481481483</v>
      </c>
      <c r="J62" s="26">
        <f t="shared" si="6"/>
        <v>31</v>
      </c>
    </row>
    <row r="63" spans="1:10" s="26" customFormat="1">
      <c r="A63" s="26">
        <f t="shared" si="7"/>
        <v>46</v>
      </c>
      <c r="B63" s="21">
        <f t="shared" si="3"/>
        <v>46812</v>
      </c>
      <c r="C63" s="21">
        <f t="shared" si="5"/>
        <v>46843</v>
      </c>
      <c r="D63" s="34"/>
      <c r="E63" s="23">
        <f t="shared" si="8"/>
        <v>141666.66666666666</v>
      </c>
      <c r="F63" s="23">
        <f t="shared" si="10"/>
        <v>14025000.000000011</v>
      </c>
      <c r="G63" s="25">
        <f t="shared" si="0"/>
        <v>68352.395833333387</v>
      </c>
      <c r="H63" s="25"/>
      <c r="I63" s="24">
        <f t="shared" si="1"/>
        <v>210019.06250000006</v>
      </c>
      <c r="J63" s="26">
        <f t="shared" si="6"/>
        <v>29</v>
      </c>
    </row>
    <row r="64" spans="1:10" s="26" customFormat="1">
      <c r="A64" s="26">
        <f t="shared" si="7"/>
        <v>47</v>
      </c>
      <c r="B64" s="21">
        <f t="shared" si="3"/>
        <v>46843</v>
      </c>
      <c r="C64" s="21">
        <f t="shared" si="5"/>
        <v>46873</v>
      </c>
      <c r="D64" s="34"/>
      <c r="E64" s="23">
        <f t="shared" si="8"/>
        <v>141666.66666666666</v>
      </c>
      <c r="F64" s="23">
        <f t="shared" si="10"/>
        <v>13883333.333333345</v>
      </c>
      <c r="G64" s="25">
        <f t="shared" si="0"/>
        <v>72328.310185185241</v>
      </c>
      <c r="H64" s="25"/>
      <c r="I64" s="24">
        <f t="shared" si="1"/>
        <v>213994.97685185191</v>
      </c>
      <c r="J64" s="26">
        <f t="shared" si="6"/>
        <v>31</v>
      </c>
    </row>
    <row r="65" spans="1:10" s="26" customFormat="1">
      <c r="A65" s="26">
        <f t="shared" si="7"/>
        <v>48</v>
      </c>
      <c r="B65" s="21">
        <f t="shared" si="3"/>
        <v>46873</v>
      </c>
      <c r="C65" s="21">
        <f t="shared" si="5"/>
        <v>46904</v>
      </c>
      <c r="D65" s="34"/>
      <c r="E65" s="23">
        <f t="shared" si="8"/>
        <v>141666.66666666666</v>
      </c>
      <c r="F65" s="23">
        <f t="shared" si="10"/>
        <v>13741666.666666679</v>
      </c>
      <c r="G65" s="25">
        <f t="shared" si="0"/>
        <v>69280.902777777839</v>
      </c>
      <c r="H65" s="25"/>
      <c r="I65" s="24">
        <f t="shared" si="1"/>
        <v>210947.5694444445</v>
      </c>
      <c r="J65" s="26">
        <f t="shared" si="6"/>
        <v>30</v>
      </c>
    </row>
    <row r="66" spans="1:10" s="26" customFormat="1">
      <c r="A66" s="26">
        <f t="shared" si="7"/>
        <v>49</v>
      </c>
      <c r="B66" s="21">
        <f t="shared" si="3"/>
        <v>46904</v>
      </c>
      <c r="C66" s="21">
        <f t="shared" si="5"/>
        <v>46934</v>
      </c>
      <c r="D66" s="34"/>
      <c r="E66" s="23">
        <f t="shared" si="8"/>
        <v>141666.66666666666</v>
      </c>
      <c r="F66" s="23">
        <f t="shared" si="10"/>
        <v>13600000.000000013</v>
      </c>
      <c r="G66" s="25">
        <f t="shared" si="0"/>
        <v>70852.222222222277</v>
      </c>
      <c r="H66" s="25"/>
      <c r="I66" s="24">
        <f t="shared" si="1"/>
        <v>212518.88888888893</v>
      </c>
      <c r="J66" s="26">
        <f t="shared" si="6"/>
        <v>31</v>
      </c>
    </row>
    <row r="67" spans="1:10" s="26" customFormat="1">
      <c r="A67" s="26">
        <f t="shared" si="7"/>
        <v>50</v>
      </c>
      <c r="B67" s="21">
        <f t="shared" si="3"/>
        <v>46934</v>
      </c>
      <c r="C67" s="21">
        <f t="shared" si="5"/>
        <v>46965</v>
      </c>
      <c r="D67" s="34"/>
      <c r="E67" s="23">
        <f t="shared" si="8"/>
        <v>141666.66666666666</v>
      </c>
      <c r="F67" s="23">
        <f t="shared" si="10"/>
        <v>13458333.333333347</v>
      </c>
      <c r="G67" s="25">
        <f t="shared" si="0"/>
        <v>67852.43055555562</v>
      </c>
      <c r="H67" s="25"/>
      <c r="I67" s="24">
        <f t="shared" si="1"/>
        <v>209519.09722222228</v>
      </c>
      <c r="J67" s="26">
        <f t="shared" si="6"/>
        <v>30</v>
      </c>
    </row>
    <row r="68" spans="1:10" s="26" customFormat="1">
      <c r="A68" s="26">
        <f t="shared" si="7"/>
        <v>51</v>
      </c>
      <c r="B68" s="21">
        <f t="shared" si="3"/>
        <v>46965</v>
      </c>
      <c r="C68" s="21">
        <f t="shared" si="5"/>
        <v>46996</v>
      </c>
      <c r="D68" s="34"/>
      <c r="E68" s="23">
        <f t="shared" si="8"/>
        <v>141666.66666666666</v>
      </c>
      <c r="F68" s="23">
        <f t="shared" si="10"/>
        <v>13316666.666666681</v>
      </c>
      <c r="G68" s="25">
        <f t="shared" si="0"/>
        <v>69376.134259259328</v>
      </c>
      <c r="H68" s="25"/>
      <c r="I68" s="24">
        <f t="shared" si="1"/>
        <v>211042.80092592599</v>
      </c>
      <c r="J68" s="26">
        <f t="shared" si="6"/>
        <v>31</v>
      </c>
    </row>
    <row r="69" spans="1:10" s="26" customFormat="1">
      <c r="A69" s="26">
        <f t="shared" si="7"/>
        <v>52</v>
      </c>
      <c r="B69" s="21">
        <f t="shared" si="3"/>
        <v>46996</v>
      </c>
      <c r="C69" s="21">
        <f t="shared" si="5"/>
        <v>47026</v>
      </c>
      <c r="D69" s="34"/>
      <c r="E69" s="23">
        <f t="shared" si="8"/>
        <v>141666.66666666666</v>
      </c>
      <c r="F69" s="23">
        <f t="shared" si="10"/>
        <v>13175000.000000015</v>
      </c>
      <c r="G69" s="25">
        <f t="shared" si="0"/>
        <v>68638.090277777854</v>
      </c>
      <c r="H69" s="25"/>
      <c r="I69" s="24">
        <f t="shared" ref="I69:I132" si="11">E69+G69</f>
        <v>210304.7569444445</v>
      </c>
      <c r="J69" s="26">
        <f t="shared" si="6"/>
        <v>31</v>
      </c>
    </row>
    <row r="70" spans="1:10" s="26" customFormat="1">
      <c r="A70" s="26">
        <f t="shared" si="7"/>
        <v>53</v>
      </c>
      <c r="B70" s="21">
        <f t="shared" si="3"/>
        <v>47026</v>
      </c>
      <c r="C70" s="21">
        <f t="shared" si="5"/>
        <v>47057</v>
      </c>
      <c r="D70" s="34"/>
      <c r="E70" s="23">
        <f t="shared" si="8"/>
        <v>141666.66666666666</v>
      </c>
      <c r="F70" s="23">
        <f t="shared" si="10"/>
        <v>13033333.333333349</v>
      </c>
      <c r="G70" s="25">
        <f t="shared" si="0"/>
        <v>65709.722222222292</v>
      </c>
      <c r="H70" s="25"/>
      <c r="I70" s="24">
        <f t="shared" si="11"/>
        <v>207376.38888888893</v>
      </c>
      <c r="J70" s="26">
        <f t="shared" si="6"/>
        <v>30</v>
      </c>
    </row>
    <row r="71" spans="1:10" s="26" customFormat="1">
      <c r="A71" s="26">
        <f t="shared" si="7"/>
        <v>54</v>
      </c>
      <c r="B71" s="21">
        <f t="shared" si="3"/>
        <v>47057</v>
      </c>
      <c r="C71" s="21">
        <f t="shared" si="5"/>
        <v>47087</v>
      </c>
      <c r="D71" s="34"/>
      <c r="E71" s="23">
        <f t="shared" si="8"/>
        <v>141666.66666666666</v>
      </c>
      <c r="F71" s="23">
        <f t="shared" si="10"/>
        <v>12891666.666666683</v>
      </c>
      <c r="G71" s="25">
        <f t="shared" si="0"/>
        <v>67162.00231481489</v>
      </c>
      <c r="H71" s="25"/>
      <c r="I71" s="24">
        <f t="shared" si="11"/>
        <v>208828.66898148155</v>
      </c>
      <c r="J71" s="26">
        <f t="shared" si="6"/>
        <v>31</v>
      </c>
    </row>
    <row r="72" spans="1:10" s="26" customFormat="1">
      <c r="A72" s="26">
        <f t="shared" si="7"/>
        <v>55</v>
      </c>
      <c r="B72" s="21">
        <f t="shared" si="3"/>
        <v>47087</v>
      </c>
      <c r="C72" s="21">
        <f t="shared" si="5"/>
        <v>47118</v>
      </c>
      <c r="D72" s="34"/>
      <c r="E72" s="23">
        <f t="shared" si="8"/>
        <v>141666.66666666666</v>
      </c>
      <c r="F72" s="23">
        <f t="shared" si="10"/>
        <v>12750000.000000017</v>
      </c>
      <c r="G72" s="25">
        <f t="shared" si="0"/>
        <v>64281.25000000008</v>
      </c>
      <c r="H72" s="25"/>
      <c r="I72" s="24">
        <f t="shared" si="11"/>
        <v>205947.91666666674</v>
      </c>
      <c r="J72" s="26">
        <f t="shared" si="6"/>
        <v>30</v>
      </c>
    </row>
    <row r="73" spans="1:10" s="28" customFormat="1">
      <c r="A73" s="28">
        <f t="shared" si="7"/>
        <v>56</v>
      </c>
      <c r="B73" s="29">
        <f t="shared" si="3"/>
        <v>47118</v>
      </c>
      <c r="C73" s="29">
        <f t="shared" si="5"/>
        <v>47149</v>
      </c>
      <c r="D73" s="30"/>
      <c r="E73" s="31">
        <f t="shared" ref="E73:E136" si="12">E72</f>
        <v>141666.66666666666</v>
      </c>
      <c r="F73" s="31">
        <f t="shared" si="10"/>
        <v>12608333.333333351</v>
      </c>
      <c r="G73" s="33">
        <f t="shared" si="0"/>
        <v>65685.914351851941</v>
      </c>
      <c r="H73" s="33"/>
      <c r="I73" s="32">
        <f t="shared" si="11"/>
        <v>207352.5810185186</v>
      </c>
      <c r="J73" s="28">
        <f t="shared" si="6"/>
        <v>31</v>
      </c>
    </row>
    <row r="74" spans="1:10" s="26" customFormat="1">
      <c r="A74" s="26">
        <f t="shared" si="7"/>
        <v>57</v>
      </c>
      <c r="B74" s="21">
        <f t="shared" si="3"/>
        <v>47149</v>
      </c>
      <c r="C74" s="21">
        <f t="shared" si="5"/>
        <v>47177</v>
      </c>
      <c r="D74" s="34"/>
      <c r="E74" s="23">
        <f t="shared" si="12"/>
        <v>141666.66666666666</v>
      </c>
      <c r="F74" s="23">
        <f t="shared" si="10"/>
        <v>12466666.666666685</v>
      </c>
      <c r="G74" s="25">
        <f t="shared" si="0"/>
        <v>64947.87037037046</v>
      </c>
      <c r="H74" s="25"/>
      <c r="I74" s="24">
        <f t="shared" si="11"/>
        <v>206614.53703703711</v>
      </c>
      <c r="J74" s="26">
        <f t="shared" si="6"/>
        <v>31</v>
      </c>
    </row>
    <row r="75" spans="1:10" s="26" customFormat="1">
      <c r="A75" s="26">
        <f t="shared" si="7"/>
        <v>58</v>
      </c>
      <c r="B75" s="21">
        <f t="shared" si="3"/>
        <v>47177</v>
      </c>
      <c r="C75" s="21">
        <f t="shared" si="5"/>
        <v>47208</v>
      </c>
      <c r="D75" s="34"/>
      <c r="E75" s="23">
        <f t="shared" si="12"/>
        <v>141666.66666666666</v>
      </c>
      <c r="F75" s="23">
        <f t="shared" si="10"/>
        <v>12325000.000000019</v>
      </c>
      <c r="G75" s="25">
        <f t="shared" si="0"/>
        <v>57995.972222222306</v>
      </c>
      <c r="H75" s="25"/>
      <c r="I75" s="24">
        <f t="shared" si="11"/>
        <v>199662.63888888896</v>
      </c>
      <c r="J75" s="26">
        <f t="shared" si="6"/>
        <v>28</v>
      </c>
    </row>
    <row r="76" spans="1:10" s="26" customFormat="1">
      <c r="A76" s="26">
        <f t="shared" si="7"/>
        <v>59</v>
      </c>
      <c r="B76" s="21">
        <f t="shared" si="3"/>
        <v>47208</v>
      </c>
      <c r="C76" s="21">
        <f t="shared" si="5"/>
        <v>47238</v>
      </c>
      <c r="D76" s="34"/>
      <c r="E76" s="23">
        <f t="shared" si="12"/>
        <v>141666.66666666666</v>
      </c>
      <c r="F76" s="23">
        <f t="shared" si="10"/>
        <v>12183333.333333353</v>
      </c>
      <c r="G76" s="25">
        <f t="shared" ref="G76:G139" si="13">J76*$E$8*F76/360</f>
        <v>63471.782407407503</v>
      </c>
      <c r="H76" s="25"/>
      <c r="I76" s="24">
        <f t="shared" si="11"/>
        <v>205138.44907407416</v>
      </c>
      <c r="J76" s="26">
        <f t="shared" si="6"/>
        <v>31</v>
      </c>
    </row>
    <row r="77" spans="1:10" s="26" customFormat="1">
      <c r="A77" s="26">
        <f t="shared" si="7"/>
        <v>60</v>
      </c>
      <c r="B77" s="21">
        <f t="shared" si="3"/>
        <v>47238</v>
      </c>
      <c r="C77" s="21">
        <f t="shared" si="5"/>
        <v>47269</v>
      </c>
      <c r="D77" s="34"/>
      <c r="E77" s="23">
        <f t="shared" si="12"/>
        <v>141666.66666666666</v>
      </c>
      <c r="F77" s="23">
        <f t="shared" si="10"/>
        <v>12041666.666666687</v>
      </c>
      <c r="G77" s="25">
        <f t="shared" si="13"/>
        <v>60710.069444444547</v>
      </c>
      <c r="H77" s="25"/>
      <c r="I77" s="24">
        <f t="shared" si="11"/>
        <v>202376.73611111121</v>
      </c>
      <c r="J77" s="26">
        <f t="shared" si="6"/>
        <v>30</v>
      </c>
    </row>
    <row r="78" spans="1:10" s="26" customFormat="1">
      <c r="A78" s="26">
        <f t="shared" si="7"/>
        <v>61</v>
      </c>
      <c r="B78" s="21">
        <f t="shared" si="3"/>
        <v>47269</v>
      </c>
      <c r="C78" s="21">
        <f t="shared" si="5"/>
        <v>47299</v>
      </c>
      <c r="D78" s="34"/>
      <c r="E78" s="23">
        <f t="shared" si="12"/>
        <v>141666.66666666666</v>
      </c>
      <c r="F78" s="23">
        <f t="shared" si="10"/>
        <v>11900000.00000002</v>
      </c>
      <c r="G78" s="25">
        <f t="shared" si="13"/>
        <v>61995.694444444547</v>
      </c>
      <c r="H78" s="25"/>
      <c r="I78" s="24">
        <f t="shared" si="11"/>
        <v>203662.36111111121</v>
      </c>
      <c r="J78" s="26">
        <f t="shared" si="6"/>
        <v>31</v>
      </c>
    </row>
    <row r="79" spans="1:10" s="26" customFormat="1">
      <c r="A79" s="26">
        <f t="shared" si="7"/>
        <v>62</v>
      </c>
      <c r="B79" s="21">
        <f t="shared" ref="B79:B142" si="14">EOMONTH(B78,1)</f>
        <v>47299</v>
      </c>
      <c r="C79" s="21">
        <f t="shared" si="5"/>
        <v>47330</v>
      </c>
      <c r="D79" s="34"/>
      <c r="E79" s="23">
        <f t="shared" si="12"/>
        <v>141666.66666666666</v>
      </c>
      <c r="F79" s="23">
        <f t="shared" si="10"/>
        <v>11758333.333333354</v>
      </c>
      <c r="G79" s="25">
        <f t="shared" si="13"/>
        <v>59281.597222222328</v>
      </c>
      <c r="H79" s="25"/>
      <c r="I79" s="24">
        <f t="shared" si="11"/>
        <v>200948.26388888899</v>
      </c>
      <c r="J79" s="26">
        <f t="shared" si="6"/>
        <v>30</v>
      </c>
    </row>
    <row r="80" spans="1:10" s="26" customFormat="1">
      <c r="A80" s="26">
        <f t="shared" si="7"/>
        <v>63</v>
      </c>
      <c r="B80" s="21">
        <f t="shared" si="14"/>
        <v>47330</v>
      </c>
      <c r="C80" s="21">
        <f t="shared" si="5"/>
        <v>47361</v>
      </c>
      <c r="D80" s="34"/>
      <c r="E80" s="23">
        <f t="shared" si="12"/>
        <v>141666.66666666666</v>
      </c>
      <c r="F80" s="23">
        <f t="shared" si="10"/>
        <v>11616666.666666688</v>
      </c>
      <c r="G80" s="25">
        <f t="shared" si="13"/>
        <v>60519.606481481591</v>
      </c>
      <c r="H80" s="25"/>
      <c r="I80" s="24">
        <f t="shared" si="11"/>
        <v>202186.27314814826</v>
      </c>
      <c r="J80" s="26">
        <f t="shared" si="6"/>
        <v>31</v>
      </c>
    </row>
    <row r="81" spans="1:10" s="26" customFormat="1">
      <c r="A81" s="26">
        <f t="shared" si="7"/>
        <v>64</v>
      </c>
      <c r="B81" s="21">
        <f t="shared" si="14"/>
        <v>47361</v>
      </c>
      <c r="C81" s="21">
        <f t="shared" ref="C81:C131" si="15">B82</f>
        <v>47391</v>
      </c>
      <c r="D81" s="34"/>
      <c r="E81" s="23">
        <f t="shared" si="12"/>
        <v>141666.66666666666</v>
      </c>
      <c r="F81" s="23">
        <f t="shared" si="10"/>
        <v>11475000.000000022</v>
      </c>
      <c r="G81" s="25">
        <f t="shared" si="13"/>
        <v>59781.562500000116</v>
      </c>
      <c r="H81" s="25"/>
      <c r="I81" s="24">
        <f t="shared" si="11"/>
        <v>201448.22916666677</v>
      </c>
      <c r="J81" s="26">
        <f t="shared" ref="J81:J144" si="16">(B81-B80)</f>
        <v>31</v>
      </c>
    </row>
    <row r="82" spans="1:10" s="26" customFormat="1">
      <c r="A82" s="26">
        <f t="shared" si="7"/>
        <v>65</v>
      </c>
      <c r="B82" s="21">
        <f t="shared" si="14"/>
        <v>47391</v>
      </c>
      <c r="C82" s="21">
        <f t="shared" si="15"/>
        <v>47422</v>
      </c>
      <c r="D82" s="34"/>
      <c r="E82" s="23">
        <f t="shared" si="12"/>
        <v>141666.66666666666</v>
      </c>
      <c r="F82" s="23">
        <f t="shared" si="10"/>
        <v>11333333.333333356</v>
      </c>
      <c r="G82" s="25">
        <f t="shared" si="13"/>
        <v>57138.888888889</v>
      </c>
      <c r="H82" s="25"/>
      <c r="I82" s="24">
        <f t="shared" si="11"/>
        <v>198805.55555555565</v>
      </c>
      <c r="J82" s="26">
        <f t="shared" si="16"/>
        <v>30</v>
      </c>
    </row>
    <row r="83" spans="1:10" s="26" customFormat="1">
      <c r="A83" s="26">
        <f t="shared" ref="A83:A146" si="17">A82+1</f>
        <v>66</v>
      </c>
      <c r="B83" s="21">
        <f t="shared" si="14"/>
        <v>47422</v>
      </c>
      <c r="C83" s="21">
        <f t="shared" si="15"/>
        <v>47452</v>
      </c>
      <c r="D83" s="34"/>
      <c r="E83" s="23">
        <f t="shared" si="12"/>
        <v>141666.66666666666</v>
      </c>
      <c r="F83" s="23">
        <f t="shared" si="10"/>
        <v>11191666.66666669</v>
      </c>
      <c r="G83" s="25">
        <f t="shared" si="13"/>
        <v>58305.47453703716</v>
      </c>
      <c r="H83" s="25"/>
      <c r="I83" s="24">
        <f t="shared" si="11"/>
        <v>199972.14120370382</v>
      </c>
      <c r="J83" s="26">
        <f t="shared" si="16"/>
        <v>31</v>
      </c>
    </row>
    <row r="84" spans="1:10" s="26" customFormat="1">
      <c r="A84" s="26">
        <f t="shared" si="17"/>
        <v>67</v>
      </c>
      <c r="B84" s="21">
        <f t="shared" si="14"/>
        <v>47452</v>
      </c>
      <c r="C84" s="21">
        <f t="shared" si="15"/>
        <v>47483</v>
      </c>
      <c r="D84" s="34"/>
      <c r="E84" s="23">
        <f t="shared" si="12"/>
        <v>141666.66666666666</v>
      </c>
      <c r="F84" s="23">
        <f t="shared" si="10"/>
        <v>11050000.000000024</v>
      </c>
      <c r="G84" s="25">
        <f t="shared" si="13"/>
        <v>55710.416666666788</v>
      </c>
      <c r="H84" s="25"/>
      <c r="I84" s="24">
        <f t="shared" si="11"/>
        <v>197377.08333333343</v>
      </c>
      <c r="J84" s="26">
        <f t="shared" si="16"/>
        <v>30</v>
      </c>
    </row>
    <row r="85" spans="1:10" s="28" customFormat="1">
      <c r="A85" s="28">
        <f t="shared" si="17"/>
        <v>68</v>
      </c>
      <c r="B85" s="29">
        <f t="shared" si="14"/>
        <v>47483</v>
      </c>
      <c r="C85" s="29">
        <f t="shared" si="15"/>
        <v>47514</v>
      </c>
      <c r="D85" s="30"/>
      <c r="E85" s="31">
        <f t="shared" si="12"/>
        <v>141666.66666666666</v>
      </c>
      <c r="F85" s="31">
        <f t="shared" si="10"/>
        <v>10908333.333333358</v>
      </c>
      <c r="G85" s="33">
        <f t="shared" si="13"/>
        <v>56829.386574074204</v>
      </c>
      <c r="H85" s="33"/>
      <c r="I85" s="32">
        <f t="shared" si="11"/>
        <v>198496.05324074085</v>
      </c>
      <c r="J85" s="28">
        <f t="shared" si="16"/>
        <v>31</v>
      </c>
    </row>
    <row r="86" spans="1:10" s="26" customFormat="1">
      <c r="A86" s="26">
        <f t="shared" si="17"/>
        <v>69</v>
      </c>
      <c r="B86" s="21">
        <f t="shared" si="14"/>
        <v>47514</v>
      </c>
      <c r="C86" s="21">
        <f t="shared" si="15"/>
        <v>47542</v>
      </c>
      <c r="D86" s="34"/>
      <c r="E86" s="23">
        <f t="shared" si="12"/>
        <v>141666.66666666666</v>
      </c>
      <c r="F86" s="23">
        <f t="shared" si="10"/>
        <v>10766666.666666692</v>
      </c>
      <c r="G86" s="25">
        <f t="shared" si="13"/>
        <v>56091.342592592722</v>
      </c>
      <c r="H86" s="25"/>
      <c r="I86" s="24">
        <f t="shared" si="11"/>
        <v>197758.00925925939</v>
      </c>
      <c r="J86" s="26">
        <f t="shared" si="16"/>
        <v>31</v>
      </c>
    </row>
    <row r="87" spans="1:10" s="26" customFormat="1">
      <c r="A87" s="26">
        <f t="shared" si="17"/>
        <v>70</v>
      </c>
      <c r="B87" s="21">
        <f t="shared" si="14"/>
        <v>47542</v>
      </c>
      <c r="C87" s="21">
        <f t="shared" si="15"/>
        <v>47573</v>
      </c>
      <c r="D87" s="34"/>
      <c r="E87" s="23">
        <f t="shared" si="12"/>
        <v>141666.66666666666</v>
      </c>
      <c r="F87" s="23">
        <f t="shared" si="10"/>
        <v>10625000.000000026</v>
      </c>
      <c r="G87" s="25">
        <f t="shared" si="13"/>
        <v>49996.527777777905</v>
      </c>
      <c r="H87" s="25"/>
      <c r="I87" s="24">
        <f t="shared" si="11"/>
        <v>191663.19444444455</v>
      </c>
      <c r="J87" s="26">
        <f t="shared" si="16"/>
        <v>28</v>
      </c>
    </row>
    <row r="88" spans="1:10" s="26" customFormat="1">
      <c r="A88" s="26">
        <f t="shared" si="17"/>
        <v>71</v>
      </c>
      <c r="B88" s="21">
        <f t="shared" si="14"/>
        <v>47573</v>
      </c>
      <c r="C88" s="21">
        <f t="shared" si="15"/>
        <v>47603</v>
      </c>
      <c r="D88" s="34"/>
      <c r="E88" s="23">
        <f t="shared" si="12"/>
        <v>141666.66666666666</v>
      </c>
      <c r="F88" s="23">
        <f t="shared" si="10"/>
        <v>10483333.33333336</v>
      </c>
      <c r="G88" s="25">
        <f t="shared" si="13"/>
        <v>54615.254629629766</v>
      </c>
      <c r="H88" s="25"/>
      <c r="I88" s="24">
        <f t="shared" si="11"/>
        <v>196281.92129629641</v>
      </c>
      <c r="J88" s="26">
        <f t="shared" si="16"/>
        <v>31</v>
      </c>
    </row>
    <row r="89" spans="1:10" s="26" customFormat="1">
      <c r="A89" s="26">
        <f t="shared" si="17"/>
        <v>72</v>
      </c>
      <c r="B89" s="21">
        <f t="shared" si="14"/>
        <v>47603</v>
      </c>
      <c r="C89" s="21">
        <f t="shared" si="15"/>
        <v>47634</v>
      </c>
      <c r="D89" s="34"/>
      <c r="E89" s="23">
        <f t="shared" si="12"/>
        <v>141666.66666666666</v>
      </c>
      <c r="F89" s="23">
        <f t="shared" si="10"/>
        <v>10341666.666666694</v>
      </c>
      <c r="G89" s="25">
        <f t="shared" si="13"/>
        <v>52139.236111111248</v>
      </c>
      <c r="H89" s="25"/>
      <c r="I89" s="24">
        <f t="shared" si="11"/>
        <v>193805.9027777779</v>
      </c>
      <c r="J89" s="26">
        <f t="shared" si="16"/>
        <v>30</v>
      </c>
    </row>
    <row r="90" spans="1:10" s="26" customFormat="1">
      <c r="A90" s="26">
        <f t="shared" si="17"/>
        <v>73</v>
      </c>
      <c r="B90" s="21">
        <f t="shared" si="14"/>
        <v>47634</v>
      </c>
      <c r="C90" s="21">
        <f t="shared" si="15"/>
        <v>47664</v>
      </c>
      <c r="D90" s="34"/>
      <c r="E90" s="23">
        <f t="shared" si="12"/>
        <v>141666.66666666666</v>
      </c>
      <c r="F90" s="23">
        <f t="shared" si="10"/>
        <v>10200000.000000028</v>
      </c>
      <c r="G90" s="25">
        <f t="shared" si="13"/>
        <v>53139.16666666681</v>
      </c>
      <c r="H90" s="25"/>
      <c r="I90" s="24">
        <f t="shared" si="11"/>
        <v>194805.83333333346</v>
      </c>
      <c r="J90" s="26">
        <f t="shared" si="16"/>
        <v>31</v>
      </c>
    </row>
    <row r="91" spans="1:10" s="26" customFormat="1">
      <c r="A91" s="26">
        <f t="shared" si="17"/>
        <v>74</v>
      </c>
      <c r="B91" s="21">
        <f t="shared" si="14"/>
        <v>47664</v>
      </c>
      <c r="C91" s="21">
        <f t="shared" si="15"/>
        <v>47695</v>
      </c>
      <c r="D91" s="34"/>
      <c r="E91" s="23">
        <f t="shared" si="12"/>
        <v>141666.66666666666</v>
      </c>
      <c r="F91" s="23">
        <f t="shared" si="10"/>
        <v>10058333.333333362</v>
      </c>
      <c r="G91" s="25">
        <f t="shared" si="13"/>
        <v>50710.763888889036</v>
      </c>
      <c r="H91" s="25"/>
      <c r="I91" s="24">
        <f t="shared" si="11"/>
        <v>192377.43055555568</v>
      </c>
      <c r="J91" s="26">
        <f t="shared" si="16"/>
        <v>30</v>
      </c>
    </row>
    <row r="92" spans="1:10" s="26" customFormat="1">
      <c r="A92" s="26">
        <f t="shared" si="17"/>
        <v>75</v>
      </c>
      <c r="B92" s="21">
        <f t="shared" si="14"/>
        <v>47695</v>
      </c>
      <c r="C92" s="21">
        <f t="shared" si="15"/>
        <v>47726</v>
      </c>
      <c r="D92" s="34"/>
      <c r="E92" s="23">
        <f t="shared" si="12"/>
        <v>141666.66666666666</v>
      </c>
      <c r="F92" s="23">
        <f t="shared" si="10"/>
        <v>9916666.6666666958</v>
      </c>
      <c r="G92" s="25">
        <f t="shared" si="13"/>
        <v>51663.078703703854</v>
      </c>
      <c r="H92" s="25"/>
      <c r="I92" s="24">
        <f t="shared" si="11"/>
        <v>193329.74537037051</v>
      </c>
      <c r="J92" s="26">
        <f t="shared" si="16"/>
        <v>31</v>
      </c>
    </row>
    <row r="93" spans="1:10" s="26" customFormat="1">
      <c r="A93" s="26">
        <f t="shared" si="17"/>
        <v>76</v>
      </c>
      <c r="B93" s="21">
        <f t="shared" si="14"/>
        <v>47726</v>
      </c>
      <c r="C93" s="21">
        <f t="shared" si="15"/>
        <v>47756</v>
      </c>
      <c r="D93" s="34"/>
      <c r="E93" s="23">
        <f t="shared" si="12"/>
        <v>141666.66666666666</v>
      </c>
      <c r="F93" s="23">
        <f t="shared" si="10"/>
        <v>9775000.0000000298</v>
      </c>
      <c r="G93" s="25">
        <f t="shared" si="13"/>
        <v>50925.034722222379</v>
      </c>
      <c r="H93" s="25"/>
      <c r="I93" s="24">
        <f t="shared" si="11"/>
        <v>192591.70138888905</v>
      </c>
      <c r="J93" s="26">
        <f t="shared" si="16"/>
        <v>31</v>
      </c>
    </row>
    <row r="94" spans="1:10" s="26" customFormat="1">
      <c r="A94" s="26">
        <f t="shared" si="17"/>
        <v>77</v>
      </c>
      <c r="B94" s="21">
        <f t="shared" si="14"/>
        <v>47756</v>
      </c>
      <c r="C94" s="21">
        <f t="shared" si="15"/>
        <v>47787</v>
      </c>
      <c r="D94" s="34"/>
      <c r="E94" s="23">
        <f t="shared" si="12"/>
        <v>141666.66666666666</v>
      </c>
      <c r="F94" s="23">
        <f t="shared" si="10"/>
        <v>9633333.3333333638</v>
      </c>
      <c r="G94" s="25">
        <f t="shared" si="13"/>
        <v>48568.055555555708</v>
      </c>
      <c r="H94" s="25"/>
      <c r="I94" s="24">
        <f t="shared" si="11"/>
        <v>190234.72222222236</v>
      </c>
      <c r="J94" s="26">
        <f t="shared" si="16"/>
        <v>30</v>
      </c>
    </row>
    <row r="95" spans="1:10" s="26" customFormat="1">
      <c r="A95" s="26">
        <f t="shared" si="17"/>
        <v>78</v>
      </c>
      <c r="B95" s="21">
        <f t="shared" si="14"/>
        <v>47787</v>
      </c>
      <c r="C95" s="21">
        <f t="shared" si="15"/>
        <v>47817</v>
      </c>
      <c r="D95" s="34"/>
      <c r="E95" s="23">
        <f t="shared" si="12"/>
        <v>141666.66666666666</v>
      </c>
      <c r="F95" s="23">
        <f t="shared" si="10"/>
        <v>9491666.6666666977</v>
      </c>
      <c r="G95" s="25">
        <f t="shared" si="13"/>
        <v>49448.946759259423</v>
      </c>
      <c r="H95" s="25"/>
      <c r="I95" s="24">
        <f t="shared" si="11"/>
        <v>191115.61342592607</v>
      </c>
      <c r="J95" s="26">
        <f t="shared" si="16"/>
        <v>31</v>
      </c>
    </row>
    <row r="96" spans="1:10" s="26" customFormat="1">
      <c r="A96" s="26">
        <f t="shared" si="17"/>
        <v>79</v>
      </c>
      <c r="B96" s="21">
        <f t="shared" si="14"/>
        <v>47817</v>
      </c>
      <c r="C96" s="21">
        <f t="shared" si="15"/>
        <v>47848</v>
      </c>
      <c r="D96" s="34"/>
      <c r="E96" s="23">
        <f t="shared" si="12"/>
        <v>141666.66666666666</v>
      </c>
      <c r="F96" s="23">
        <f t="shared" si="10"/>
        <v>9350000.0000000317</v>
      </c>
      <c r="G96" s="25">
        <f t="shared" si="13"/>
        <v>47139.583333333489</v>
      </c>
      <c r="H96" s="25"/>
      <c r="I96" s="24">
        <f t="shared" si="11"/>
        <v>188806.25000000015</v>
      </c>
      <c r="J96" s="26">
        <f t="shared" si="16"/>
        <v>30</v>
      </c>
    </row>
    <row r="97" spans="1:10" s="28" customFormat="1">
      <c r="A97" s="28">
        <f t="shared" si="17"/>
        <v>80</v>
      </c>
      <c r="B97" s="29">
        <f t="shared" si="14"/>
        <v>47848</v>
      </c>
      <c r="C97" s="29">
        <f t="shared" si="15"/>
        <v>47879</v>
      </c>
      <c r="D97" s="30"/>
      <c r="E97" s="31">
        <f t="shared" si="12"/>
        <v>141666.66666666666</v>
      </c>
      <c r="F97" s="31">
        <f t="shared" si="10"/>
        <v>9208333.3333333656</v>
      </c>
      <c r="G97" s="33">
        <f t="shared" si="13"/>
        <v>47972.858796296467</v>
      </c>
      <c r="H97" s="33"/>
      <c r="I97" s="32">
        <f t="shared" si="11"/>
        <v>189639.52546296312</v>
      </c>
      <c r="J97" s="28">
        <f t="shared" si="16"/>
        <v>31</v>
      </c>
    </row>
    <row r="98" spans="1:10" s="26" customFormat="1">
      <c r="A98" s="26">
        <f t="shared" si="17"/>
        <v>81</v>
      </c>
      <c r="B98" s="21">
        <f t="shared" si="14"/>
        <v>47879</v>
      </c>
      <c r="C98" s="21">
        <f t="shared" si="15"/>
        <v>47907</v>
      </c>
      <c r="D98" s="34"/>
      <c r="E98" s="23">
        <f t="shared" si="12"/>
        <v>141666.66666666666</v>
      </c>
      <c r="F98" s="23">
        <f t="shared" si="10"/>
        <v>9066666.6666666996</v>
      </c>
      <c r="G98" s="25">
        <f t="shared" si="13"/>
        <v>47234.814814814985</v>
      </c>
      <c r="H98" s="25"/>
      <c r="I98" s="24">
        <f t="shared" si="11"/>
        <v>188901.48148148163</v>
      </c>
      <c r="J98" s="26">
        <f t="shared" si="16"/>
        <v>31</v>
      </c>
    </row>
    <row r="99" spans="1:10" s="26" customFormat="1">
      <c r="A99" s="26">
        <f t="shared" si="17"/>
        <v>82</v>
      </c>
      <c r="B99" s="21">
        <f t="shared" si="14"/>
        <v>47907</v>
      </c>
      <c r="C99" s="21">
        <f t="shared" si="15"/>
        <v>47938</v>
      </c>
      <c r="D99" s="34"/>
      <c r="E99" s="23">
        <f t="shared" si="12"/>
        <v>141666.66666666666</v>
      </c>
      <c r="F99" s="23">
        <f t="shared" si="10"/>
        <v>8925000.0000000335</v>
      </c>
      <c r="G99" s="25">
        <f t="shared" si="13"/>
        <v>41997.083333333489</v>
      </c>
      <c r="H99" s="25"/>
      <c r="I99" s="24">
        <f t="shared" si="11"/>
        <v>183663.75000000015</v>
      </c>
      <c r="J99" s="26">
        <f t="shared" si="16"/>
        <v>28</v>
      </c>
    </row>
    <row r="100" spans="1:10" s="26" customFormat="1">
      <c r="A100" s="26">
        <f t="shared" si="17"/>
        <v>83</v>
      </c>
      <c r="B100" s="21">
        <f t="shared" si="14"/>
        <v>47938</v>
      </c>
      <c r="C100" s="21">
        <f t="shared" si="15"/>
        <v>47968</v>
      </c>
      <c r="D100" s="34"/>
      <c r="E100" s="23">
        <f t="shared" si="12"/>
        <v>141666.66666666666</v>
      </c>
      <c r="F100" s="23">
        <f t="shared" ref="F100:F161" si="18">F99-E99</f>
        <v>8783333.3333333675</v>
      </c>
      <c r="G100" s="25">
        <f t="shared" si="13"/>
        <v>45758.726851852029</v>
      </c>
      <c r="H100" s="25"/>
      <c r="I100" s="24">
        <f t="shared" si="11"/>
        <v>187425.39351851869</v>
      </c>
      <c r="J100" s="26">
        <f t="shared" si="16"/>
        <v>31</v>
      </c>
    </row>
    <row r="101" spans="1:10" s="26" customFormat="1">
      <c r="A101" s="26">
        <f t="shared" si="17"/>
        <v>84</v>
      </c>
      <c r="B101" s="21">
        <f t="shared" si="14"/>
        <v>47968</v>
      </c>
      <c r="C101" s="21">
        <f t="shared" si="15"/>
        <v>47999</v>
      </c>
      <c r="D101" s="34"/>
      <c r="E101" s="23">
        <f t="shared" si="12"/>
        <v>141666.66666666666</v>
      </c>
      <c r="F101" s="23">
        <f t="shared" si="18"/>
        <v>8641666.6666667014</v>
      </c>
      <c r="G101" s="25">
        <f t="shared" si="13"/>
        <v>43568.402777777956</v>
      </c>
      <c r="H101" s="25"/>
      <c r="I101" s="24">
        <f t="shared" si="11"/>
        <v>185235.06944444461</v>
      </c>
      <c r="J101" s="26">
        <f t="shared" si="16"/>
        <v>30</v>
      </c>
    </row>
    <row r="102" spans="1:10" s="26" customFormat="1">
      <c r="A102" s="26">
        <f t="shared" si="17"/>
        <v>85</v>
      </c>
      <c r="B102" s="21">
        <f t="shared" si="14"/>
        <v>47999</v>
      </c>
      <c r="C102" s="21">
        <f t="shared" si="15"/>
        <v>48029</v>
      </c>
      <c r="D102" s="34"/>
      <c r="E102" s="23">
        <f t="shared" si="12"/>
        <v>141666.66666666666</v>
      </c>
      <c r="F102" s="23">
        <f t="shared" si="18"/>
        <v>8500000.0000000354</v>
      </c>
      <c r="G102" s="25">
        <f t="shared" si="13"/>
        <v>44282.638888889072</v>
      </c>
      <c r="H102" s="25"/>
      <c r="I102" s="24">
        <f t="shared" si="11"/>
        <v>185949.30555555574</v>
      </c>
      <c r="J102" s="26">
        <f t="shared" si="16"/>
        <v>31</v>
      </c>
    </row>
    <row r="103" spans="1:10" s="26" customFormat="1">
      <c r="A103" s="26">
        <f t="shared" si="17"/>
        <v>86</v>
      </c>
      <c r="B103" s="21">
        <f t="shared" si="14"/>
        <v>48029</v>
      </c>
      <c r="C103" s="21">
        <f t="shared" si="15"/>
        <v>48060</v>
      </c>
      <c r="D103" s="34"/>
      <c r="E103" s="23">
        <f t="shared" si="12"/>
        <v>141666.66666666666</v>
      </c>
      <c r="F103" s="23">
        <f t="shared" si="18"/>
        <v>8358333.3333333684</v>
      </c>
      <c r="G103" s="25">
        <f t="shared" si="13"/>
        <v>42139.930555555729</v>
      </c>
      <c r="H103" s="25"/>
      <c r="I103" s="24">
        <f t="shared" si="11"/>
        <v>183806.59722222239</v>
      </c>
      <c r="J103" s="26">
        <f t="shared" si="16"/>
        <v>30</v>
      </c>
    </row>
    <row r="104" spans="1:10" s="26" customFormat="1">
      <c r="A104" s="26">
        <f t="shared" si="17"/>
        <v>87</v>
      </c>
      <c r="B104" s="21">
        <f t="shared" si="14"/>
        <v>48060</v>
      </c>
      <c r="C104" s="21">
        <f t="shared" si="15"/>
        <v>48091</v>
      </c>
      <c r="D104" s="34"/>
      <c r="E104" s="23">
        <f t="shared" si="12"/>
        <v>141666.66666666666</v>
      </c>
      <c r="F104" s="23">
        <f t="shared" si="18"/>
        <v>8216666.6666667014</v>
      </c>
      <c r="G104" s="25">
        <f t="shared" si="13"/>
        <v>42806.550925926102</v>
      </c>
      <c r="H104" s="25"/>
      <c r="I104" s="24">
        <f t="shared" si="11"/>
        <v>184473.21759259276</v>
      </c>
      <c r="J104" s="26">
        <f t="shared" si="16"/>
        <v>31</v>
      </c>
    </row>
    <row r="105" spans="1:10" s="26" customFormat="1">
      <c r="A105" s="26">
        <f t="shared" si="17"/>
        <v>88</v>
      </c>
      <c r="B105" s="21">
        <f t="shared" si="14"/>
        <v>48091</v>
      </c>
      <c r="C105" s="21">
        <f t="shared" si="15"/>
        <v>48121</v>
      </c>
      <c r="D105" s="34"/>
      <c r="E105" s="23">
        <f t="shared" si="12"/>
        <v>141666.66666666666</v>
      </c>
      <c r="F105" s="23">
        <f t="shared" si="18"/>
        <v>8075000.0000000345</v>
      </c>
      <c r="G105" s="25">
        <f t="shared" si="13"/>
        <v>42068.50694444462</v>
      </c>
      <c r="H105" s="25"/>
      <c r="I105" s="24">
        <f t="shared" si="11"/>
        <v>183735.17361111127</v>
      </c>
      <c r="J105" s="26">
        <f t="shared" si="16"/>
        <v>31</v>
      </c>
    </row>
    <row r="106" spans="1:10" s="26" customFormat="1">
      <c r="A106" s="26">
        <f t="shared" si="17"/>
        <v>89</v>
      </c>
      <c r="B106" s="21">
        <f t="shared" si="14"/>
        <v>48121</v>
      </c>
      <c r="C106" s="21">
        <f t="shared" si="15"/>
        <v>48152</v>
      </c>
      <c r="D106" s="34"/>
      <c r="E106" s="23">
        <f t="shared" si="12"/>
        <v>141666.66666666666</v>
      </c>
      <c r="F106" s="23">
        <f t="shared" si="18"/>
        <v>7933333.3333333675</v>
      </c>
      <c r="G106" s="25">
        <f t="shared" si="13"/>
        <v>39997.222222222394</v>
      </c>
      <c r="H106" s="25"/>
      <c r="I106" s="24">
        <f t="shared" si="11"/>
        <v>181663.88888888905</v>
      </c>
      <c r="J106" s="26">
        <f t="shared" si="16"/>
        <v>30</v>
      </c>
    </row>
    <row r="107" spans="1:10" s="26" customFormat="1">
      <c r="A107" s="26">
        <f t="shared" si="17"/>
        <v>90</v>
      </c>
      <c r="B107" s="21">
        <f t="shared" si="14"/>
        <v>48152</v>
      </c>
      <c r="C107" s="21">
        <f t="shared" si="15"/>
        <v>48182</v>
      </c>
      <c r="D107" s="34"/>
      <c r="E107" s="23">
        <f t="shared" si="12"/>
        <v>141666.66666666666</v>
      </c>
      <c r="F107" s="23">
        <f t="shared" si="18"/>
        <v>7791666.6666667005</v>
      </c>
      <c r="G107" s="25">
        <f t="shared" si="13"/>
        <v>40592.418981481656</v>
      </c>
      <c r="H107" s="25"/>
      <c r="I107" s="24">
        <f t="shared" si="11"/>
        <v>182259.08564814832</v>
      </c>
      <c r="J107" s="26">
        <f t="shared" si="16"/>
        <v>31</v>
      </c>
    </row>
    <row r="108" spans="1:10" s="26" customFormat="1">
      <c r="A108" s="26">
        <f t="shared" si="17"/>
        <v>91</v>
      </c>
      <c r="B108" s="21">
        <f t="shared" si="14"/>
        <v>48182</v>
      </c>
      <c r="C108" s="21">
        <f t="shared" si="15"/>
        <v>48213</v>
      </c>
      <c r="D108" s="34"/>
      <c r="E108" s="23">
        <f t="shared" si="12"/>
        <v>141666.66666666666</v>
      </c>
      <c r="F108" s="23">
        <f t="shared" si="18"/>
        <v>7650000.0000000335</v>
      </c>
      <c r="G108" s="25">
        <f t="shared" si="13"/>
        <v>38568.750000000167</v>
      </c>
      <c r="H108" s="25"/>
      <c r="I108" s="24">
        <f t="shared" si="11"/>
        <v>180235.41666666683</v>
      </c>
      <c r="J108" s="26">
        <f t="shared" si="16"/>
        <v>30</v>
      </c>
    </row>
    <row r="109" spans="1:10" s="28" customFormat="1">
      <c r="A109" s="28">
        <f t="shared" si="17"/>
        <v>92</v>
      </c>
      <c r="B109" s="29">
        <f t="shared" si="14"/>
        <v>48213</v>
      </c>
      <c r="C109" s="29">
        <f t="shared" si="15"/>
        <v>48244</v>
      </c>
      <c r="D109" s="30"/>
      <c r="E109" s="31">
        <f t="shared" si="12"/>
        <v>141666.66666666666</v>
      </c>
      <c r="F109" s="31">
        <f t="shared" si="18"/>
        <v>7508333.3333333666</v>
      </c>
      <c r="G109" s="33">
        <f t="shared" si="13"/>
        <v>39116.331018518693</v>
      </c>
      <c r="H109" s="33"/>
      <c r="I109" s="32">
        <f t="shared" si="11"/>
        <v>180782.99768518534</v>
      </c>
      <c r="J109" s="28">
        <f t="shared" si="16"/>
        <v>31</v>
      </c>
    </row>
    <row r="110" spans="1:10" s="26" customFormat="1">
      <c r="A110" s="26">
        <f t="shared" si="17"/>
        <v>93</v>
      </c>
      <c r="B110" s="21">
        <f t="shared" si="14"/>
        <v>48244</v>
      </c>
      <c r="C110" s="21">
        <f t="shared" si="15"/>
        <v>48273</v>
      </c>
      <c r="D110" s="34"/>
      <c r="E110" s="23">
        <f t="shared" si="12"/>
        <v>141666.66666666666</v>
      </c>
      <c r="F110" s="23">
        <f t="shared" si="18"/>
        <v>7366666.6666666996</v>
      </c>
      <c r="G110" s="25">
        <f t="shared" si="13"/>
        <v>38378.287037037211</v>
      </c>
      <c r="H110" s="25"/>
      <c r="I110" s="24">
        <f t="shared" si="11"/>
        <v>180044.95370370388</v>
      </c>
      <c r="J110" s="26">
        <f t="shared" si="16"/>
        <v>31</v>
      </c>
    </row>
    <row r="111" spans="1:10" s="26" customFormat="1">
      <c r="A111" s="26">
        <f t="shared" si="17"/>
        <v>94</v>
      </c>
      <c r="B111" s="21">
        <f t="shared" si="14"/>
        <v>48273</v>
      </c>
      <c r="C111" s="21">
        <f t="shared" si="15"/>
        <v>48304</v>
      </c>
      <c r="D111" s="34"/>
      <c r="E111" s="23">
        <f t="shared" si="12"/>
        <v>141666.66666666666</v>
      </c>
      <c r="F111" s="23">
        <f t="shared" si="18"/>
        <v>7225000.0000000326</v>
      </c>
      <c r="G111" s="25">
        <f t="shared" si="13"/>
        <v>35211.840277777941</v>
      </c>
      <c r="H111" s="25"/>
      <c r="I111" s="24">
        <f t="shared" si="11"/>
        <v>176878.50694444461</v>
      </c>
      <c r="J111" s="26">
        <f t="shared" si="16"/>
        <v>29</v>
      </c>
    </row>
    <row r="112" spans="1:10" s="26" customFormat="1">
      <c r="A112" s="26">
        <f t="shared" si="17"/>
        <v>95</v>
      </c>
      <c r="B112" s="21">
        <f t="shared" si="14"/>
        <v>48304</v>
      </c>
      <c r="C112" s="21">
        <f t="shared" si="15"/>
        <v>48334</v>
      </c>
      <c r="D112" s="34"/>
      <c r="E112" s="23">
        <f t="shared" si="12"/>
        <v>141666.66666666666</v>
      </c>
      <c r="F112" s="23">
        <f t="shared" si="18"/>
        <v>7083333.3333333656</v>
      </c>
      <c r="G112" s="25">
        <f t="shared" si="13"/>
        <v>36902.19907407424</v>
      </c>
      <c r="H112" s="25"/>
      <c r="I112" s="24">
        <f t="shared" si="11"/>
        <v>178568.8657407409</v>
      </c>
      <c r="J112" s="26">
        <f t="shared" si="16"/>
        <v>31</v>
      </c>
    </row>
    <row r="113" spans="1:10" s="26" customFormat="1">
      <c r="A113" s="26">
        <f t="shared" si="17"/>
        <v>96</v>
      </c>
      <c r="B113" s="21">
        <f t="shared" si="14"/>
        <v>48334</v>
      </c>
      <c r="C113" s="21">
        <f t="shared" si="15"/>
        <v>48365</v>
      </c>
      <c r="D113" s="34"/>
      <c r="E113" s="23">
        <f t="shared" si="12"/>
        <v>141666.66666666666</v>
      </c>
      <c r="F113" s="23">
        <f t="shared" si="18"/>
        <v>6941666.6666666986</v>
      </c>
      <c r="G113" s="25">
        <f t="shared" si="13"/>
        <v>34997.569444444605</v>
      </c>
      <c r="H113" s="25"/>
      <c r="I113" s="24">
        <f t="shared" si="11"/>
        <v>176664.23611111127</v>
      </c>
      <c r="J113" s="26">
        <f t="shared" si="16"/>
        <v>30</v>
      </c>
    </row>
    <row r="114" spans="1:10" s="26" customFormat="1">
      <c r="A114" s="26">
        <f t="shared" si="17"/>
        <v>97</v>
      </c>
      <c r="B114" s="21">
        <f t="shared" si="14"/>
        <v>48365</v>
      </c>
      <c r="C114" s="21">
        <f t="shared" si="15"/>
        <v>48395</v>
      </c>
      <c r="D114" s="34"/>
      <c r="E114" s="23">
        <f t="shared" si="12"/>
        <v>141666.66666666666</v>
      </c>
      <c r="F114" s="23">
        <f t="shared" si="18"/>
        <v>6800000.0000000317</v>
      </c>
      <c r="G114" s="25">
        <f t="shared" si="13"/>
        <v>35426.111111111277</v>
      </c>
      <c r="H114" s="25"/>
      <c r="I114" s="24">
        <f t="shared" si="11"/>
        <v>177092.77777777793</v>
      </c>
      <c r="J114" s="26">
        <f t="shared" si="16"/>
        <v>31</v>
      </c>
    </row>
    <row r="115" spans="1:10" s="26" customFormat="1">
      <c r="A115" s="26">
        <f t="shared" si="17"/>
        <v>98</v>
      </c>
      <c r="B115" s="21">
        <f t="shared" si="14"/>
        <v>48395</v>
      </c>
      <c r="C115" s="21">
        <f t="shared" si="15"/>
        <v>48426</v>
      </c>
      <c r="D115" s="34"/>
      <c r="E115" s="23">
        <f t="shared" si="12"/>
        <v>141666.66666666666</v>
      </c>
      <c r="F115" s="23">
        <f t="shared" si="18"/>
        <v>6658333.3333333647</v>
      </c>
      <c r="G115" s="25">
        <f t="shared" si="13"/>
        <v>33569.097222222379</v>
      </c>
      <c r="H115" s="25"/>
      <c r="I115" s="24">
        <f t="shared" si="11"/>
        <v>175235.76388888905</v>
      </c>
      <c r="J115" s="26">
        <f t="shared" si="16"/>
        <v>30</v>
      </c>
    </row>
    <row r="116" spans="1:10" s="26" customFormat="1">
      <c r="A116" s="26">
        <f t="shared" si="17"/>
        <v>99</v>
      </c>
      <c r="B116" s="21">
        <f t="shared" si="14"/>
        <v>48426</v>
      </c>
      <c r="C116" s="21">
        <f t="shared" si="15"/>
        <v>48457</v>
      </c>
      <c r="D116" s="34"/>
      <c r="E116" s="23">
        <f t="shared" si="12"/>
        <v>141666.66666666666</v>
      </c>
      <c r="F116" s="23">
        <f t="shared" si="18"/>
        <v>6516666.6666666977</v>
      </c>
      <c r="G116" s="25">
        <f t="shared" si="13"/>
        <v>33950.023148148313</v>
      </c>
      <c r="H116" s="25"/>
      <c r="I116" s="24">
        <f t="shared" si="11"/>
        <v>175616.68981481498</v>
      </c>
      <c r="J116" s="26">
        <f t="shared" si="16"/>
        <v>31</v>
      </c>
    </row>
    <row r="117" spans="1:10" s="26" customFormat="1">
      <c r="A117" s="26">
        <f t="shared" si="17"/>
        <v>100</v>
      </c>
      <c r="B117" s="21">
        <f t="shared" si="14"/>
        <v>48457</v>
      </c>
      <c r="C117" s="21">
        <f t="shared" si="15"/>
        <v>48487</v>
      </c>
      <c r="D117" s="34"/>
      <c r="E117" s="23">
        <f t="shared" si="12"/>
        <v>141666.66666666666</v>
      </c>
      <c r="F117" s="23">
        <f t="shared" si="18"/>
        <v>6375000.0000000307</v>
      </c>
      <c r="G117" s="25">
        <f t="shared" si="13"/>
        <v>33211.979166666824</v>
      </c>
      <c r="H117" s="25"/>
      <c r="I117" s="24">
        <f t="shared" si="11"/>
        <v>174878.64583333349</v>
      </c>
      <c r="J117" s="26">
        <f t="shared" si="16"/>
        <v>31</v>
      </c>
    </row>
    <row r="118" spans="1:10" s="26" customFormat="1">
      <c r="A118" s="26">
        <f t="shared" si="17"/>
        <v>101</v>
      </c>
      <c r="B118" s="21">
        <f t="shared" si="14"/>
        <v>48487</v>
      </c>
      <c r="C118" s="21">
        <f t="shared" si="15"/>
        <v>48518</v>
      </c>
      <c r="D118" s="34"/>
      <c r="E118" s="23">
        <f t="shared" si="12"/>
        <v>141666.66666666666</v>
      </c>
      <c r="F118" s="23">
        <f t="shared" si="18"/>
        <v>6233333.3333333638</v>
      </c>
      <c r="G118" s="25">
        <f t="shared" si="13"/>
        <v>31426.38888888904</v>
      </c>
      <c r="H118" s="25"/>
      <c r="I118" s="24">
        <f t="shared" si="11"/>
        <v>173093.05555555571</v>
      </c>
      <c r="J118" s="26">
        <f t="shared" si="16"/>
        <v>30</v>
      </c>
    </row>
    <row r="119" spans="1:10" s="26" customFormat="1">
      <c r="A119" s="26">
        <f t="shared" si="17"/>
        <v>102</v>
      </c>
      <c r="B119" s="21">
        <f t="shared" si="14"/>
        <v>48518</v>
      </c>
      <c r="C119" s="21">
        <f t="shared" si="15"/>
        <v>48548</v>
      </c>
      <c r="D119" s="34"/>
      <c r="E119" s="23">
        <f t="shared" si="12"/>
        <v>141666.66666666666</v>
      </c>
      <c r="F119" s="23">
        <f t="shared" si="18"/>
        <v>6091666.6666666968</v>
      </c>
      <c r="G119" s="25">
        <f t="shared" si="13"/>
        <v>31735.891203703861</v>
      </c>
      <c r="H119" s="25"/>
      <c r="I119" s="24">
        <f t="shared" si="11"/>
        <v>173402.55787037051</v>
      </c>
      <c r="J119" s="26">
        <f t="shared" si="16"/>
        <v>31</v>
      </c>
    </row>
    <row r="120" spans="1:10" s="26" customFormat="1">
      <c r="A120" s="26">
        <f t="shared" si="17"/>
        <v>103</v>
      </c>
      <c r="B120" s="21">
        <f t="shared" si="14"/>
        <v>48548</v>
      </c>
      <c r="C120" s="21">
        <f t="shared" si="15"/>
        <v>48579</v>
      </c>
      <c r="D120" s="34"/>
      <c r="E120" s="23">
        <f t="shared" si="12"/>
        <v>141666.66666666666</v>
      </c>
      <c r="F120" s="23">
        <f t="shared" si="18"/>
        <v>5950000.0000000298</v>
      </c>
      <c r="G120" s="25">
        <f t="shared" si="13"/>
        <v>29997.916666666817</v>
      </c>
      <c r="H120" s="25"/>
      <c r="I120" s="24">
        <f t="shared" si="11"/>
        <v>171664.58333333349</v>
      </c>
      <c r="J120" s="26">
        <f t="shared" si="16"/>
        <v>30</v>
      </c>
    </row>
    <row r="121" spans="1:10" s="28" customFormat="1">
      <c r="A121" s="28">
        <f t="shared" si="17"/>
        <v>104</v>
      </c>
      <c r="B121" s="29">
        <f t="shared" si="14"/>
        <v>48579</v>
      </c>
      <c r="C121" s="29">
        <f t="shared" si="15"/>
        <v>48610</v>
      </c>
      <c r="D121" s="30"/>
      <c r="E121" s="31">
        <f t="shared" si="12"/>
        <v>141666.66666666666</v>
      </c>
      <c r="F121" s="31">
        <f t="shared" si="18"/>
        <v>5808333.3333333628</v>
      </c>
      <c r="G121" s="33">
        <f t="shared" si="13"/>
        <v>30259.803240740894</v>
      </c>
      <c r="H121" s="33"/>
      <c r="I121" s="32">
        <f t="shared" si="11"/>
        <v>171926.46990740756</v>
      </c>
      <c r="J121" s="28">
        <f t="shared" si="16"/>
        <v>31</v>
      </c>
    </row>
    <row r="122" spans="1:10" s="26" customFormat="1">
      <c r="A122" s="26">
        <f t="shared" si="17"/>
        <v>105</v>
      </c>
      <c r="B122" s="21">
        <f t="shared" si="14"/>
        <v>48610</v>
      </c>
      <c r="C122" s="21">
        <f t="shared" si="15"/>
        <v>48638</v>
      </c>
      <c r="D122" s="34"/>
      <c r="E122" s="23">
        <f t="shared" si="12"/>
        <v>141666.66666666666</v>
      </c>
      <c r="F122" s="23">
        <f t="shared" si="18"/>
        <v>5666666.6666666958</v>
      </c>
      <c r="G122" s="25">
        <f t="shared" si="13"/>
        <v>29521.759259259412</v>
      </c>
      <c r="H122" s="25"/>
      <c r="I122" s="24">
        <f t="shared" si="11"/>
        <v>171188.42592592607</v>
      </c>
      <c r="J122" s="26">
        <f t="shared" si="16"/>
        <v>31</v>
      </c>
    </row>
    <row r="123" spans="1:10" s="26" customFormat="1">
      <c r="A123" s="26">
        <f t="shared" si="17"/>
        <v>106</v>
      </c>
      <c r="B123" s="21">
        <f t="shared" si="14"/>
        <v>48638</v>
      </c>
      <c r="C123" s="21">
        <f t="shared" si="15"/>
        <v>48669</v>
      </c>
      <c r="D123" s="34"/>
      <c r="E123" s="23">
        <f t="shared" si="12"/>
        <v>141666.66666666666</v>
      </c>
      <c r="F123" s="23">
        <f t="shared" si="18"/>
        <v>5525000.0000000289</v>
      </c>
      <c r="G123" s="25">
        <f t="shared" si="13"/>
        <v>25998.19444444458</v>
      </c>
      <c r="H123" s="25"/>
      <c r="I123" s="24">
        <f t="shared" si="11"/>
        <v>167664.86111111124</v>
      </c>
      <c r="J123" s="26">
        <f t="shared" si="16"/>
        <v>28</v>
      </c>
    </row>
    <row r="124" spans="1:10" s="26" customFormat="1">
      <c r="A124" s="26">
        <f t="shared" si="17"/>
        <v>107</v>
      </c>
      <c r="B124" s="21">
        <f t="shared" si="14"/>
        <v>48669</v>
      </c>
      <c r="C124" s="21">
        <f t="shared" si="15"/>
        <v>48699</v>
      </c>
      <c r="D124" s="34"/>
      <c r="E124" s="23">
        <f t="shared" si="12"/>
        <v>141666.66666666666</v>
      </c>
      <c r="F124" s="23">
        <f t="shared" si="18"/>
        <v>5383333.3333333619</v>
      </c>
      <c r="G124" s="25">
        <f t="shared" si="13"/>
        <v>28045.671296296445</v>
      </c>
      <c r="H124" s="25"/>
      <c r="I124" s="24">
        <f t="shared" si="11"/>
        <v>169712.33796296309</v>
      </c>
      <c r="J124" s="26">
        <f t="shared" si="16"/>
        <v>31</v>
      </c>
    </row>
    <row r="125" spans="1:10" s="26" customFormat="1">
      <c r="A125" s="26">
        <f t="shared" si="17"/>
        <v>108</v>
      </c>
      <c r="B125" s="21">
        <f t="shared" si="14"/>
        <v>48699</v>
      </c>
      <c r="C125" s="21">
        <f t="shared" si="15"/>
        <v>48730</v>
      </c>
      <c r="D125" s="34"/>
      <c r="E125" s="23">
        <f t="shared" si="12"/>
        <v>141666.66666666666</v>
      </c>
      <c r="F125" s="23">
        <f t="shared" si="18"/>
        <v>5241666.6666666949</v>
      </c>
      <c r="G125" s="25">
        <f t="shared" si="13"/>
        <v>26426.736111111251</v>
      </c>
      <c r="H125" s="25"/>
      <c r="I125" s="24">
        <f t="shared" si="11"/>
        <v>168093.4027777779</v>
      </c>
      <c r="J125" s="26">
        <f t="shared" si="16"/>
        <v>30</v>
      </c>
    </row>
    <row r="126" spans="1:10" s="26" customFormat="1">
      <c r="A126" s="26">
        <f t="shared" si="17"/>
        <v>109</v>
      </c>
      <c r="B126" s="21">
        <f t="shared" si="14"/>
        <v>48730</v>
      </c>
      <c r="C126" s="21">
        <f t="shared" si="15"/>
        <v>48760</v>
      </c>
      <c r="D126" s="34"/>
      <c r="E126" s="23">
        <f t="shared" si="12"/>
        <v>141666.66666666666</v>
      </c>
      <c r="F126" s="23">
        <f t="shared" si="18"/>
        <v>5100000.0000000279</v>
      </c>
      <c r="G126" s="25">
        <f t="shared" si="13"/>
        <v>26569.583333333478</v>
      </c>
      <c r="H126" s="25"/>
      <c r="I126" s="24">
        <f t="shared" si="11"/>
        <v>168236.25000000015</v>
      </c>
      <c r="J126" s="26">
        <f t="shared" si="16"/>
        <v>31</v>
      </c>
    </row>
    <row r="127" spans="1:10" s="26" customFormat="1">
      <c r="A127" s="26">
        <f t="shared" si="17"/>
        <v>110</v>
      </c>
      <c r="B127" s="21">
        <f t="shared" si="14"/>
        <v>48760</v>
      </c>
      <c r="C127" s="21">
        <f t="shared" si="15"/>
        <v>48791</v>
      </c>
      <c r="D127" s="34"/>
      <c r="E127" s="23">
        <f t="shared" si="12"/>
        <v>141666.66666666666</v>
      </c>
      <c r="F127" s="23">
        <f t="shared" si="18"/>
        <v>4958333.333333361</v>
      </c>
      <c r="G127" s="25">
        <f t="shared" si="13"/>
        <v>24998.263888889029</v>
      </c>
      <c r="H127" s="25"/>
      <c r="I127" s="24">
        <f t="shared" si="11"/>
        <v>166664.93055555568</v>
      </c>
      <c r="J127" s="26">
        <f t="shared" si="16"/>
        <v>30</v>
      </c>
    </row>
    <row r="128" spans="1:10" s="26" customFormat="1">
      <c r="A128" s="26">
        <f t="shared" si="17"/>
        <v>111</v>
      </c>
      <c r="B128" s="21">
        <f t="shared" si="14"/>
        <v>48791</v>
      </c>
      <c r="C128" s="21">
        <f t="shared" si="15"/>
        <v>48822</v>
      </c>
      <c r="D128" s="34"/>
      <c r="E128" s="23">
        <f t="shared" si="12"/>
        <v>141666.66666666666</v>
      </c>
      <c r="F128" s="23">
        <f t="shared" si="18"/>
        <v>4816666.666666694</v>
      </c>
      <c r="G128" s="25">
        <f t="shared" si="13"/>
        <v>25093.49537037051</v>
      </c>
      <c r="H128" s="25"/>
      <c r="I128" s="24">
        <f t="shared" si="11"/>
        <v>166760.16203703717</v>
      </c>
      <c r="J128" s="26">
        <f t="shared" si="16"/>
        <v>31</v>
      </c>
    </row>
    <row r="129" spans="1:10" s="26" customFormat="1">
      <c r="A129" s="26">
        <f t="shared" si="17"/>
        <v>112</v>
      </c>
      <c r="B129" s="21">
        <f t="shared" si="14"/>
        <v>48822</v>
      </c>
      <c r="C129" s="21">
        <f t="shared" si="15"/>
        <v>48852</v>
      </c>
      <c r="D129" s="34"/>
      <c r="E129" s="23">
        <f t="shared" si="12"/>
        <v>141666.66666666666</v>
      </c>
      <c r="F129" s="23">
        <f t="shared" si="18"/>
        <v>4675000.000000027</v>
      </c>
      <c r="G129" s="25">
        <f t="shared" si="13"/>
        <v>24355.451388889029</v>
      </c>
      <c r="H129" s="25"/>
      <c r="I129" s="24">
        <f t="shared" si="11"/>
        <v>166022.11805555568</v>
      </c>
      <c r="J129" s="26">
        <f t="shared" si="16"/>
        <v>31</v>
      </c>
    </row>
    <row r="130" spans="1:10" s="26" customFormat="1">
      <c r="A130" s="26">
        <f t="shared" si="17"/>
        <v>113</v>
      </c>
      <c r="B130" s="21">
        <f t="shared" si="14"/>
        <v>48852</v>
      </c>
      <c r="C130" s="21">
        <f t="shared" si="15"/>
        <v>48883</v>
      </c>
      <c r="D130" s="34"/>
      <c r="E130" s="23">
        <f t="shared" si="12"/>
        <v>141666.66666666666</v>
      </c>
      <c r="F130" s="23">
        <f t="shared" si="18"/>
        <v>4533333.33333336</v>
      </c>
      <c r="G130" s="25">
        <f t="shared" si="13"/>
        <v>22855.555555555689</v>
      </c>
      <c r="H130" s="25"/>
      <c r="I130" s="24">
        <f t="shared" si="11"/>
        <v>164522.22222222234</v>
      </c>
      <c r="J130" s="26">
        <f t="shared" si="16"/>
        <v>30</v>
      </c>
    </row>
    <row r="131" spans="1:10" s="26" customFormat="1">
      <c r="A131" s="26">
        <f t="shared" si="17"/>
        <v>114</v>
      </c>
      <c r="B131" s="21">
        <f t="shared" si="14"/>
        <v>48883</v>
      </c>
      <c r="C131" s="21">
        <f t="shared" si="15"/>
        <v>48913</v>
      </c>
      <c r="D131" s="34"/>
      <c r="E131" s="23">
        <f t="shared" si="12"/>
        <v>141666.66666666666</v>
      </c>
      <c r="F131" s="23">
        <f t="shared" si="18"/>
        <v>4391666.6666666931</v>
      </c>
      <c r="G131" s="25">
        <f t="shared" si="13"/>
        <v>22879.363425926062</v>
      </c>
      <c r="H131" s="25"/>
      <c r="I131" s="24">
        <f t="shared" si="11"/>
        <v>164546.03009259273</v>
      </c>
      <c r="J131" s="26">
        <f t="shared" si="16"/>
        <v>31</v>
      </c>
    </row>
    <row r="132" spans="1:10" s="26" customFormat="1">
      <c r="A132" s="26">
        <f t="shared" si="17"/>
        <v>115</v>
      </c>
      <c r="B132" s="21">
        <f t="shared" si="14"/>
        <v>48913</v>
      </c>
      <c r="C132" s="21" t="e">
        <f>#REF!</f>
        <v>#REF!</v>
      </c>
      <c r="D132" s="34"/>
      <c r="E132" s="23">
        <f t="shared" si="12"/>
        <v>141666.66666666666</v>
      </c>
      <c r="F132" s="23">
        <f t="shared" si="18"/>
        <v>4250000.0000000261</v>
      </c>
      <c r="G132" s="25">
        <f t="shared" si="13"/>
        <v>21427.083333333467</v>
      </c>
      <c r="H132" s="25"/>
      <c r="I132" s="24">
        <f t="shared" si="11"/>
        <v>163093.75000000012</v>
      </c>
      <c r="J132" s="26">
        <f t="shared" si="16"/>
        <v>30</v>
      </c>
    </row>
    <row r="133" spans="1:10" s="28" customFormat="1">
      <c r="A133" s="28">
        <f t="shared" si="17"/>
        <v>116</v>
      </c>
      <c r="B133" s="29">
        <f t="shared" si="14"/>
        <v>48944</v>
      </c>
      <c r="C133" s="29" t="e">
        <f>#REF!</f>
        <v>#REF!</v>
      </c>
      <c r="D133" s="30"/>
      <c r="E133" s="31">
        <f t="shared" si="12"/>
        <v>141666.66666666666</v>
      </c>
      <c r="F133" s="31">
        <f t="shared" si="18"/>
        <v>4108333.3333333596</v>
      </c>
      <c r="G133" s="33">
        <f t="shared" si="13"/>
        <v>21403.275462963098</v>
      </c>
      <c r="H133" s="33"/>
      <c r="I133" s="32">
        <f t="shared" ref="I133:I161" si="19">E133+G133</f>
        <v>163069.94212962975</v>
      </c>
      <c r="J133" s="28">
        <f t="shared" si="16"/>
        <v>31</v>
      </c>
    </row>
    <row r="134" spans="1:10" s="26" customFormat="1">
      <c r="A134" s="26">
        <f t="shared" si="17"/>
        <v>117</v>
      </c>
      <c r="B134" s="21">
        <f t="shared" si="14"/>
        <v>48975</v>
      </c>
      <c r="C134" s="21" t="e">
        <f>#REF!</f>
        <v>#REF!</v>
      </c>
      <c r="D134" s="34"/>
      <c r="E134" s="23">
        <f t="shared" si="12"/>
        <v>141666.66666666666</v>
      </c>
      <c r="F134" s="23">
        <f t="shared" si="18"/>
        <v>3966666.6666666931</v>
      </c>
      <c r="G134" s="25">
        <f t="shared" si="13"/>
        <v>20665.231481481616</v>
      </c>
      <c r="H134" s="25"/>
      <c r="I134" s="24">
        <f t="shared" si="19"/>
        <v>162331.89814814826</v>
      </c>
      <c r="J134" s="26">
        <f t="shared" si="16"/>
        <v>31</v>
      </c>
    </row>
    <row r="135" spans="1:10" s="26" customFormat="1">
      <c r="A135" s="26">
        <f t="shared" si="17"/>
        <v>118</v>
      </c>
      <c r="B135" s="21">
        <f t="shared" si="14"/>
        <v>49003</v>
      </c>
      <c r="C135" s="21" t="e">
        <f>#REF!</f>
        <v>#REF!</v>
      </c>
      <c r="D135" s="34"/>
      <c r="E135" s="23">
        <f t="shared" si="12"/>
        <v>141666.66666666666</v>
      </c>
      <c r="F135" s="23">
        <f t="shared" si="18"/>
        <v>3825000.0000000265</v>
      </c>
      <c r="G135" s="25">
        <f t="shared" si="13"/>
        <v>17998.750000000124</v>
      </c>
      <c r="H135" s="25"/>
      <c r="I135" s="24">
        <f t="shared" si="19"/>
        <v>159665.41666666677</v>
      </c>
      <c r="J135" s="26">
        <f t="shared" si="16"/>
        <v>28</v>
      </c>
    </row>
    <row r="136" spans="1:10" s="26" customFormat="1">
      <c r="A136" s="26">
        <f t="shared" si="17"/>
        <v>119</v>
      </c>
      <c r="B136" s="21">
        <f t="shared" si="14"/>
        <v>49034</v>
      </c>
      <c r="C136" s="21" t="e">
        <f>#REF!</f>
        <v>#REF!</v>
      </c>
      <c r="D136" s="34"/>
      <c r="E136" s="23">
        <f t="shared" si="12"/>
        <v>141666.66666666666</v>
      </c>
      <c r="F136" s="23">
        <f t="shared" si="18"/>
        <v>3683333.33333336</v>
      </c>
      <c r="G136" s="25">
        <f t="shared" si="13"/>
        <v>19189.143518518656</v>
      </c>
      <c r="H136" s="25"/>
      <c r="I136" s="24">
        <f t="shared" si="19"/>
        <v>160855.81018518531</v>
      </c>
      <c r="J136" s="26">
        <f t="shared" si="16"/>
        <v>31</v>
      </c>
    </row>
    <row r="137" spans="1:10" s="26" customFormat="1">
      <c r="A137" s="26">
        <f t="shared" si="17"/>
        <v>120</v>
      </c>
      <c r="B137" s="21">
        <f t="shared" si="14"/>
        <v>49064</v>
      </c>
      <c r="C137" s="21" t="e">
        <f>#REF!</f>
        <v>#REF!</v>
      </c>
      <c r="D137" s="34"/>
      <c r="E137" s="23">
        <f t="shared" ref="E137:E161" si="20">E136</f>
        <v>141666.66666666666</v>
      </c>
      <c r="F137" s="23">
        <f t="shared" si="18"/>
        <v>3541666.6666666935</v>
      </c>
      <c r="G137" s="25">
        <f t="shared" si="13"/>
        <v>17855.902777777912</v>
      </c>
      <c r="H137" s="25"/>
      <c r="I137" s="24">
        <f t="shared" si="19"/>
        <v>159522.56944444455</v>
      </c>
      <c r="J137" s="26">
        <f t="shared" si="16"/>
        <v>30</v>
      </c>
    </row>
    <row r="138" spans="1:10" s="26" customFormat="1">
      <c r="A138" s="26">
        <f t="shared" si="17"/>
        <v>121</v>
      </c>
      <c r="B138" s="21">
        <f t="shared" si="14"/>
        <v>49095</v>
      </c>
      <c r="C138" s="21" t="e">
        <f>#REF!</f>
        <v>#REF!</v>
      </c>
      <c r="D138" s="34"/>
      <c r="E138" s="23">
        <f t="shared" si="20"/>
        <v>141666.66666666666</v>
      </c>
      <c r="F138" s="23">
        <f t="shared" si="18"/>
        <v>3400000.000000027</v>
      </c>
      <c r="G138" s="25">
        <f t="shared" si="13"/>
        <v>17713.055555555697</v>
      </c>
      <c r="H138" s="25"/>
      <c r="I138" s="24">
        <f t="shared" si="19"/>
        <v>159379.72222222236</v>
      </c>
      <c r="J138" s="26">
        <f t="shared" si="16"/>
        <v>31</v>
      </c>
    </row>
    <row r="139" spans="1:10" s="26" customFormat="1">
      <c r="A139" s="26">
        <f t="shared" si="17"/>
        <v>122</v>
      </c>
      <c r="B139" s="21">
        <f t="shared" si="14"/>
        <v>49125</v>
      </c>
      <c r="C139" s="21" t="e">
        <f>#REF!</f>
        <v>#REF!</v>
      </c>
      <c r="D139" s="34"/>
      <c r="E139" s="23">
        <f t="shared" si="20"/>
        <v>141666.66666666666</v>
      </c>
      <c r="F139" s="23">
        <f t="shared" si="18"/>
        <v>3258333.3333333605</v>
      </c>
      <c r="G139" s="25">
        <f t="shared" si="13"/>
        <v>16427.430555555693</v>
      </c>
      <c r="H139" s="25"/>
      <c r="I139" s="24">
        <f t="shared" si="19"/>
        <v>158094.09722222236</v>
      </c>
      <c r="J139" s="26">
        <f t="shared" si="16"/>
        <v>30</v>
      </c>
    </row>
    <row r="140" spans="1:10" s="26" customFormat="1">
      <c r="A140" s="26">
        <f t="shared" si="17"/>
        <v>123</v>
      </c>
      <c r="B140" s="21">
        <f t="shared" si="14"/>
        <v>49156</v>
      </c>
      <c r="C140" s="21" t="e">
        <f>#REF!</f>
        <v>#REF!</v>
      </c>
      <c r="D140" s="34"/>
      <c r="E140" s="23">
        <f t="shared" si="20"/>
        <v>141666.66666666666</v>
      </c>
      <c r="F140" s="23">
        <f t="shared" si="18"/>
        <v>3116666.666666694</v>
      </c>
      <c r="G140" s="25">
        <f t="shared" ref="G140:G161" si="21">J140*$E$8*F140/360</f>
        <v>16236.967592592733</v>
      </c>
      <c r="H140" s="25"/>
      <c r="I140" s="24">
        <f t="shared" si="19"/>
        <v>157903.63425925939</v>
      </c>
      <c r="J140" s="26">
        <f t="shared" si="16"/>
        <v>31</v>
      </c>
    </row>
    <row r="141" spans="1:10" s="26" customFormat="1">
      <c r="A141" s="26">
        <f t="shared" si="17"/>
        <v>124</v>
      </c>
      <c r="B141" s="21">
        <f t="shared" si="14"/>
        <v>49187</v>
      </c>
      <c r="C141" s="21" t="e">
        <f>#REF!</f>
        <v>#REF!</v>
      </c>
      <c r="D141" s="34"/>
      <c r="E141" s="23">
        <f t="shared" si="20"/>
        <v>141666.66666666666</v>
      </c>
      <c r="F141" s="23">
        <f t="shared" si="18"/>
        <v>2975000.0000000275</v>
      </c>
      <c r="G141" s="25">
        <f t="shared" si="21"/>
        <v>15498.923611111253</v>
      </c>
      <c r="H141" s="25"/>
      <c r="I141" s="24">
        <f t="shared" si="19"/>
        <v>157165.5902777779</v>
      </c>
      <c r="J141" s="26">
        <f t="shared" si="16"/>
        <v>31</v>
      </c>
    </row>
    <row r="142" spans="1:10" s="26" customFormat="1">
      <c r="A142" s="26">
        <f t="shared" si="17"/>
        <v>125</v>
      </c>
      <c r="B142" s="21">
        <f t="shared" si="14"/>
        <v>49217</v>
      </c>
      <c r="C142" s="21" t="e">
        <f>#REF!</f>
        <v>#REF!</v>
      </c>
      <c r="D142" s="34"/>
      <c r="E142" s="23">
        <f t="shared" si="20"/>
        <v>141666.66666666666</v>
      </c>
      <c r="F142" s="23">
        <f t="shared" si="18"/>
        <v>2833333.333333361</v>
      </c>
      <c r="G142" s="25">
        <f t="shared" si="21"/>
        <v>14284.722222222363</v>
      </c>
      <c r="H142" s="25"/>
      <c r="I142" s="24">
        <f t="shared" si="19"/>
        <v>155951.38888888902</v>
      </c>
      <c r="J142" s="26">
        <f t="shared" si="16"/>
        <v>30</v>
      </c>
    </row>
    <row r="143" spans="1:10" s="26" customFormat="1">
      <c r="A143" s="26">
        <f t="shared" si="17"/>
        <v>126</v>
      </c>
      <c r="B143" s="21">
        <f t="shared" ref="B143:B161" si="22">EOMONTH(B142,1)</f>
        <v>49248</v>
      </c>
      <c r="C143" s="21" t="e">
        <f>#REF!</f>
        <v>#REF!</v>
      </c>
      <c r="D143" s="34"/>
      <c r="E143" s="23">
        <f t="shared" si="20"/>
        <v>141666.66666666666</v>
      </c>
      <c r="F143" s="23">
        <f t="shared" si="18"/>
        <v>2691666.6666666945</v>
      </c>
      <c r="G143" s="25">
        <f t="shared" si="21"/>
        <v>14022.835648148292</v>
      </c>
      <c r="H143" s="25"/>
      <c r="I143" s="24">
        <f t="shared" si="19"/>
        <v>155689.50231481495</v>
      </c>
      <c r="J143" s="26">
        <f t="shared" si="16"/>
        <v>31</v>
      </c>
    </row>
    <row r="144" spans="1:10" s="26" customFormat="1">
      <c r="A144" s="26">
        <f t="shared" si="17"/>
        <v>127</v>
      </c>
      <c r="B144" s="21">
        <f t="shared" si="22"/>
        <v>49278</v>
      </c>
      <c r="C144" s="21" t="e">
        <f>#REF!</f>
        <v>#REF!</v>
      </c>
      <c r="D144" s="34"/>
      <c r="E144" s="23">
        <f t="shared" si="20"/>
        <v>141666.66666666666</v>
      </c>
      <c r="F144" s="23">
        <f t="shared" si="18"/>
        <v>2550000.0000000279</v>
      </c>
      <c r="G144" s="25">
        <f t="shared" si="21"/>
        <v>12856.25000000014</v>
      </c>
      <c r="H144" s="25"/>
      <c r="I144" s="24">
        <f t="shared" si="19"/>
        <v>154522.9166666668</v>
      </c>
      <c r="J144" s="26">
        <f t="shared" si="16"/>
        <v>30</v>
      </c>
    </row>
    <row r="145" spans="1:10" s="28" customFormat="1">
      <c r="A145" s="28">
        <f t="shared" si="17"/>
        <v>128</v>
      </c>
      <c r="B145" s="29">
        <f t="shared" si="22"/>
        <v>49309</v>
      </c>
      <c r="C145" s="29" t="e">
        <f>#REF!</f>
        <v>#REF!</v>
      </c>
      <c r="D145" s="30"/>
      <c r="E145" s="31">
        <f t="shared" si="20"/>
        <v>141666.66666666666</v>
      </c>
      <c r="F145" s="31">
        <f t="shared" si="18"/>
        <v>2408333.3333333614</v>
      </c>
      <c r="G145" s="33">
        <f t="shared" si="21"/>
        <v>12546.747685185332</v>
      </c>
      <c r="H145" s="33"/>
      <c r="I145" s="32">
        <f t="shared" si="19"/>
        <v>154213.414351852</v>
      </c>
      <c r="J145" s="28">
        <f t="shared" ref="J145:J161" si="23">(B145-B144)</f>
        <v>31</v>
      </c>
    </row>
    <row r="146" spans="1:10" s="26" customFormat="1">
      <c r="A146" s="26">
        <f t="shared" si="17"/>
        <v>129</v>
      </c>
      <c r="B146" s="21">
        <f t="shared" si="22"/>
        <v>49340</v>
      </c>
      <c r="C146" s="21" t="e">
        <f>#REF!</f>
        <v>#REF!</v>
      </c>
      <c r="D146" s="34"/>
      <c r="E146" s="23">
        <f t="shared" si="20"/>
        <v>141666.66666666666</v>
      </c>
      <c r="F146" s="23">
        <f t="shared" si="18"/>
        <v>2266666.6666666949</v>
      </c>
      <c r="G146" s="25">
        <f t="shared" si="21"/>
        <v>11808.70370370385</v>
      </c>
      <c r="H146" s="25"/>
      <c r="I146" s="24">
        <f t="shared" si="19"/>
        <v>153475.37037037051</v>
      </c>
      <c r="J146" s="26">
        <f t="shared" si="23"/>
        <v>31</v>
      </c>
    </row>
    <row r="147" spans="1:10" s="26" customFormat="1">
      <c r="A147" s="26">
        <f t="shared" ref="A147:A161" si="24">A146+1</f>
        <v>130</v>
      </c>
      <c r="B147" s="21">
        <f t="shared" si="22"/>
        <v>49368</v>
      </c>
      <c r="C147" s="21" t="e">
        <f>#REF!</f>
        <v>#REF!</v>
      </c>
      <c r="D147" s="34"/>
      <c r="E147" s="23">
        <f t="shared" si="20"/>
        <v>141666.66666666666</v>
      </c>
      <c r="F147" s="23">
        <f t="shared" si="18"/>
        <v>2125000.0000000284</v>
      </c>
      <c r="G147" s="25">
        <f t="shared" si="21"/>
        <v>9999.3055555556894</v>
      </c>
      <c r="H147" s="25"/>
      <c r="I147" s="24">
        <f t="shared" si="19"/>
        <v>151665.97222222234</v>
      </c>
      <c r="J147" s="26">
        <f t="shared" si="23"/>
        <v>28</v>
      </c>
    </row>
    <row r="148" spans="1:10" s="26" customFormat="1">
      <c r="A148" s="26">
        <f t="shared" si="24"/>
        <v>131</v>
      </c>
      <c r="B148" s="21">
        <f t="shared" si="22"/>
        <v>49399</v>
      </c>
      <c r="C148" s="21" t="e">
        <f>#REF!</f>
        <v>#REF!</v>
      </c>
      <c r="D148" s="34"/>
      <c r="E148" s="23">
        <f t="shared" si="20"/>
        <v>141666.66666666666</v>
      </c>
      <c r="F148" s="23">
        <f t="shared" si="18"/>
        <v>1983333.3333333617</v>
      </c>
      <c r="G148" s="25">
        <f t="shared" si="21"/>
        <v>10332.615740740888</v>
      </c>
      <c r="H148" s="25"/>
      <c r="I148" s="24">
        <f t="shared" si="19"/>
        <v>151999.28240740753</v>
      </c>
      <c r="J148" s="26">
        <f t="shared" si="23"/>
        <v>31</v>
      </c>
    </row>
    <row r="149" spans="1:10" s="26" customFormat="1">
      <c r="A149" s="26">
        <f t="shared" si="24"/>
        <v>132</v>
      </c>
      <c r="B149" s="21">
        <f t="shared" si="22"/>
        <v>49429</v>
      </c>
      <c r="C149" s="21" t="e">
        <f>#REF!</f>
        <v>#REF!</v>
      </c>
      <c r="D149" s="34"/>
      <c r="E149" s="23">
        <f t="shared" si="20"/>
        <v>141666.66666666666</v>
      </c>
      <c r="F149" s="23">
        <f t="shared" si="18"/>
        <v>1841666.6666666949</v>
      </c>
      <c r="G149" s="25">
        <f t="shared" si="21"/>
        <v>9285.0694444445871</v>
      </c>
      <c r="H149" s="25"/>
      <c r="I149" s="24">
        <f t="shared" si="19"/>
        <v>150951.73611111124</v>
      </c>
      <c r="J149" s="26">
        <f t="shared" si="23"/>
        <v>30</v>
      </c>
    </row>
    <row r="150" spans="1:10" s="26" customFormat="1">
      <c r="A150" s="26">
        <f t="shared" si="24"/>
        <v>133</v>
      </c>
      <c r="B150" s="21">
        <f t="shared" si="22"/>
        <v>49460</v>
      </c>
      <c r="C150" s="21" t="e">
        <f>#REF!</f>
        <v>#REF!</v>
      </c>
      <c r="D150" s="34"/>
      <c r="E150" s="23">
        <f t="shared" si="20"/>
        <v>141666.66666666666</v>
      </c>
      <c r="F150" s="23">
        <f t="shared" si="18"/>
        <v>1700000.0000000282</v>
      </c>
      <c r="G150" s="25">
        <f t="shared" si="21"/>
        <v>8856.5277777779247</v>
      </c>
      <c r="H150" s="25"/>
      <c r="I150" s="24">
        <f t="shared" si="19"/>
        <v>150523.19444444458</v>
      </c>
      <c r="J150" s="26">
        <f t="shared" si="23"/>
        <v>31</v>
      </c>
    </row>
    <row r="151" spans="1:10" s="26" customFormat="1">
      <c r="A151" s="26">
        <f t="shared" si="24"/>
        <v>134</v>
      </c>
      <c r="B151" s="21">
        <f t="shared" si="22"/>
        <v>49490</v>
      </c>
      <c r="C151" s="21" t="e">
        <f>#REF!</f>
        <v>#REF!</v>
      </c>
      <c r="D151" s="34"/>
      <c r="E151" s="23">
        <f t="shared" si="20"/>
        <v>141666.66666666666</v>
      </c>
      <c r="F151" s="23">
        <f t="shared" si="18"/>
        <v>1558333.3333333614</v>
      </c>
      <c r="G151" s="25">
        <f t="shared" si="21"/>
        <v>7856.5972222223636</v>
      </c>
      <c r="H151" s="25"/>
      <c r="I151" s="24">
        <f t="shared" si="19"/>
        <v>149523.26388888902</v>
      </c>
      <c r="J151" s="26">
        <f t="shared" si="23"/>
        <v>30</v>
      </c>
    </row>
    <row r="152" spans="1:10" s="26" customFormat="1">
      <c r="A152" s="26">
        <f t="shared" si="24"/>
        <v>135</v>
      </c>
      <c r="B152" s="21">
        <f t="shared" si="22"/>
        <v>49521</v>
      </c>
      <c r="C152" s="21" t="e">
        <f>#REF!</f>
        <v>#REF!</v>
      </c>
      <c r="D152" s="34"/>
      <c r="E152" s="23">
        <f t="shared" si="20"/>
        <v>141666.66666666666</v>
      </c>
      <c r="F152" s="23">
        <f t="shared" si="18"/>
        <v>1416666.6666666947</v>
      </c>
      <c r="G152" s="25">
        <f t="shared" si="21"/>
        <v>7380.4398148149603</v>
      </c>
      <c r="H152" s="25"/>
      <c r="I152" s="24">
        <f t="shared" si="19"/>
        <v>149047.10648148161</v>
      </c>
      <c r="J152" s="26">
        <f t="shared" si="23"/>
        <v>31</v>
      </c>
    </row>
    <row r="153" spans="1:10" s="26" customFormat="1">
      <c r="A153" s="26">
        <f t="shared" si="24"/>
        <v>136</v>
      </c>
      <c r="B153" s="21">
        <f t="shared" si="22"/>
        <v>49552</v>
      </c>
      <c r="C153" s="21" t="e">
        <f>#REF!</f>
        <v>#REF!</v>
      </c>
      <c r="D153" s="34"/>
      <c r="E153" s="23">
        <f t="shared" si="20"/>
        <v>141666.66666666666</v>
      </c>
      <c r="F153" s="23">
        <f t="shared" si="18"/>
        <v>1275000.0000000279</v>
      </c>
      <c r="G153" s="25">
        <f t="shared" si="21"/>
        <v>6642.3958333334785</v>
      </c>
      <c r="H153" s="25"/>
      <c r="I153" s="24">
        <f t="shared" si="19"/>
        <v>148309.06250000015</v>
      </c>
      <c r="J153" s="26">
        <f t="shared" si="23"/>
        <v>31</v>
      </c>
    </row>
    <row r="154" spans="1:10" s="26" customFormat="1">
      <c r="A154" s="26">
        <f t="shared" si="24"/>
        <v>137</v>
      </c>
      <c r="B154" s="21">
        <f t="shared" si="22"/>
        <v>49582</v>
      </c>
      <c r="C154" s="21" t="e">
        <f>#REF!</f>
        <v>#REF!</v>
      </c>
      <c r="D154" s="34"/>
      <c r="E154" s="23">
        <f t="shared" si="20"/>
        <v>141666.66666666666</v>
      </c>
      <c r="F154" s="23">
        <f t="shared" si="18"/>
        <v>1133333.3333333612</v>
      </c>
      <c r="G154" s="25">
        <f t="shared" si="21"/>
        <v>5713.8888888890297</v>
      </c>
      <c r="H154" s="25"/>
      <c r="I154" s="24">
        <f t="shared" si="19"/>
        <v>147380.55555555568</v>
      </c>
      <c r="J154" s="26">
        <f t="shared" si="23"/>
        <v>30</v>
      </c>
    </row>
    <row r="155" spans="1:10" s="26" customFormat="1">
      <c r="A155" s="26">
        <f t="shared" si="24"/>
        <v>138</v>
      </c>
      <c r="B155" s="21">
        <f t="shared" si="22"/>
        <v>49613</v>
      </c>
      <c r="C155" s="21" t="e">
        <f>#REF!</f>
        <v>#REF!</v>
      </c>
      <c r="D155" s="34"/>
      <c r="E155" s="23">
        <f t="shared" si="20"/>
        <v>141666.66666666666</v>
      </c>
      <c r="F155" s="23">
        <f t="shared" si="18"/>
        <v>991666.66666669457</v>
      </c>
      <c r="G155" s="25">
        <f t="shared" si="21"/>
        <v>5166.307870370516</v>
      </c>
      <c r="H155" s="25"/>
      <c r="I155" s="24">
        <f t="shared" si="19"/>
        <v>146832.97453703717</v>
      </c>
      <c r="J155" s="26">
        <f t="shared" si="23"/>
        <v>31</v>
      </c>
    </row>
    <row r="156" spans="1:10" s="26" customFormat="1">
      <c r="A156" s="26">
        <f t="shared" si="24"/>
        <v>139</v>
      </c>
      <c r="B156" s="21">
        <f t="shared" si="22"/>
        <v>49643</v>
      </c>
      <c r="C156" s="21" t="e">
        <f>#REF!</f>
        <v>#REF!</v>
      </c>
      <c r="D156" s="34"/>
      <c r="E156" s="23">
        <f t="shared" si="20"/>
        <v>141666.66666666666</v>
      </c>
      <c r="F156" s="23">
        <f t="shared" si="18"/>
        <v>850000.00000002794</v>
      </c>
      <c r="G156" s="25">
        <f t="shared" si="21"/>
        <v>4285.4166666668079</v>
      </c>
      <c r="H156" s="25"/>
      <c r="I156" s="24">
        <f t="shared" si="19"/>
        <v>145952.08333333346</v>
      </c>
      <c r="J156" s="26">
        <f t="shared" si="23"/>
        <v>30</v>
      </c>
    </row>
    <row r="157" spans="1:10" s="28" customFormat="1">
      <c r="A157" s="28">
        <f t="shared" si="24"/>
        <v>140</v>
      </c>
      <c r="B157" s="29">
        <f t="shared" si="22"/>
        <v>49674</v>
      </c>
      <c r="C157" s="29" t="e">
        <f>#REF!</f>
        <v>#REF!</v>
      </c>
      <c r="D157" s="30"/>
      <c r="E157" s="31">
        <f t="shared" si="20"/>
        <v>141666.66666666666</v>
      </c>
      <c r="F157" s="31">
        <f t="shared" si="18"/>
        <v>708333.33333336131</v>
      </c>
      <c r="G157" s="33">
        <f t="shared" si="21"/>
        <v>3690.2199074075534</v>
      </c>
      <c r="H157" s="33"/>
      <c r="I157" s="32">
        <f t="shared" si="19"/>
        <v>145356.88657407422</v>
      </c>
      <c r="J157" s="28">
        <f t="shared" si="23"/>
        <v>31</v>
      </c>
    </row>
    <row r="158" spans="1:10" s="26" customFormat="1">
      <c r="A158" s="26">
        <f t="shared" si="24"/>
        <v>141</v>
      </c>
      <c r="B158" s="21">
        <f t="shared" si="22"/>
        <v>49705</v>
      </c>
      <c r="C158" s="21" t="e">
        <f>#REF!</f>
        <v>#REF!</v>
      </c>
      <c r="D158" s="34"/>
      <c r="E158" s="23">
        <f t="shared" si="20"/>
        <v>141666.66666666666</v>
      </c>
      <c r="F158" s="23">
        <f t="shared" si="18"/>
        <v>566666.66666669468</v>
      </c>
      <c r="G158" s="25">
        <f t="shared" si="21"/>
        <v>2952.1759259260721</v>
      </c>
      <c r="H158" s="25"/>
      <c r="I158" s="24">
        <f t="shared" si="19"/>
        <v>144618.84259259273</v>
      </c>
      <c r="J158" s="26">
        <f t="shared" si="23"/>
        <v>31</v>
      </c>
    </row>
    <row r="159" spans="1:10" s="26" customFormat="1">
      <c r="A159" s="26">
        <f t="shared" si="24"/>
        <v>142</v>
      </c>
      <c r="B159" s="21">
        <f t="shared" si="22"/>
        <v>49734</v>
      </c>
      <c r="C159" s="21" t="e">
        <f>#REF!</f>
        <v>#REF!</v>
      </c>
      <c r="D159" s="34"/>
      <c r="E159" s="23">
        <f t="shared" si="20"/>
        <v>141666.66666666666</v>
      </c>
      <c r="F159" s="23">
        <f t="shared" si="18"/>
        <v>425000.00000002806</v>
      </c>
      <c r="G159" s="25">
        <f t="shared" si="21"/>
        <v>2071.2847222223591</v>
      </c>
      <c r="H159" s="25"/>
      <c r="I159" s="24">
        <f t="shared" si="19"/>
        <v>143737.95138888902</v>
      </c>
      <c r="J159" s="26">
        <f t="shared" si="23"/>
        <v>29</v>
      </c>
    </row>
    <row r="160" spans="1:10" s="26" customFormat="1">
      <c r="A160" s="26">
        <f t="shared" si="24"/>
        <v>143</v>
      </c>
      <c r="B160" s="21">
        <f t="shared" si="22"/>
        <v>49765</v>
      </c>
      <c r="C160" s="21" t="e">
        <f>#REF!</f>
        <v>#REF!</v>
      </c>
      <c r="D160" s="34"/>
      <c r="E160" s="23">
        <f t="shared" si="20"/>
        <v>141666.66666666666</v>
      </c>
      <c r="F160" s="23">
        <f t="shared" si="18"/>
        <v>283333.33333336143</v>
      </c>
      <c r="G160" s="25">
        <f t="shared" si="21"/>
        <v>1476.0879629631092</v>
      </c>
      <c r="H160" s="25"/>
      <c r="I160" s="24">
        <f t="shared" si="19"/>
        <v>143142.75462962978</v>
      </c>
      <c r="J160" s="26">
        <f t="shared" si="23"/>
        <v>31</v>
      </c>
    </row>
    <row r="161" spans="1:10" s="28" customFormat="1">
      <c r="A161" s="28">
        <f t="shared" si="24"/>
        <v>144</v>
      </c>
      <c r="B161" s="29">
        <f t="shared" si="22"/>
        <v>49795</v>
      </c>
      <c r="C161" s="29" t="e">
        <f>#REF!</f>
        <v>#REF!</v>
      </c>
      <c r="D161" s="30"/>
      <c r="E161" s="31">
        <f t="shared" si="20"/>
        <v>141666.66666666666</v>
      </c>
      <c r="F161" s="31">
        <f t="shared" si="18"/>
        <v>141666.66666669477</v>
      </c>
      <c r="G161" s="33">
        <f t="shared" si="21"/>
        <v>714.23611111125274</v>
      </c>
      <c r="H161" s="33"/>
      <c r="I161" s="32">
        <f t="shared" si="19"/>
        <v>142380.9027777779</v>
      </c>
      <c r="J161" s="28">
        <f t="shared" si="23"/>
        <v>30</v>
      </c>
    </row>
    <row r="162" spans="1:10" s="26" customFormat="1">
      <c r="B162" s="36" t="s">
        <v>13</v>
      </c>
      <c r="C162" s="36"/>
      <c r="D162" s="37">
        <f>SUM(D14:D132)</f>
        <v>17000000</v>
      </c>
      <c r="E162" s="38">
        <f>SUM(E14:E161)</f>
        <v>16999999.999999974</v>
      </c>
      <c r="F162" s="38"/>
      <c r="G162" s="38">
        <f>SUM(G14:G161)</f>
        <v>6199450.4050926082</v>
      </c>
      <c r="H162" s="38"/>
      <c r="I162" s="38">
        <f>SUM(I14:I132)</f>
        <v>18776186.562500011</v>
      </c>
    </row>
    <row r="163" spans="1:10" s="26" customFormat="1">
      <c r="B163" s="40" t="s">
        <v>16</v>
      </c>
      <c r="C163" s="41"/>
      <c r="D163" s="41"/>
      <c r="E163" s="39"/>
      <c r="F163" s="39"/>
      <c r="G163" s="16"/>
      <c r="H163" s="16"/>
      <c r="I163" s="39"/>
    </row>
    <row r="164" spans="1:10" s="26" customFormat="1">
      <c r="B164" s="40" t="s">
        <v>17</v>
      </c>
      <c r="C164" s="41"/>
      <c r="D164" s="41"/>
      <c r="E164" s="39"/>
      <c r="F164" s="39"/>
      <c r="G164" s="16"/>
      <c r="H164" s="16"/>
      <c r="I164" s="39"/>
    </row>
    <row r="165" spans="1:10" s="26" customFormat="1">
      <c r="B165" s="42"/>
      <c r="C165" s="41"/>
      <c r="D165" s="41"/>
      <c r="E165" s="39"/>
      <c r="F165" s="39"/>
      <c r="G165" s="16"/>
      <c r="H165" s="16"/>
      <c r="I165" s="39"/>
    </row>
    <row r="166" spans="1:10" s="26" customFormat="1">
      <c r="B166" s="41"/>
      <c r="C166" s="41"/>
      <c r="D166" s="41"/>
      <c r="E166" s="39"/>
      <c r="F166" s="39"/>
      <c r="G166" s="16"/>
      <c r="H166" s="16"/>
      <c r="I166" s="39"/>
    </row>
    <row r="167" spans="1:10" s="26" customFormat="1">
      <c r="B167" s="41"/>
      <c r="C167" s="41"/>
      <c r="D167" s="41"/>
      <c r="E167" s="39"/>
      <c r="F167" s="39"/>
      <c r="G167" s="16"/>
      <c r="H167" s="16"/>
      <c r="I167" s="39"/>
    </row>
    <row r="168" spans="1:10" s="26" customFormat="1">
      <c r="B168" s="41"/>
      <c r="C168" s="41"/>
      <c r="D168" s="41"/>
      <c r="E168" s="39"/>
      <c r="F168" s="39"/>
      <c r="G168" s="16"/>
      <c r="H168" s="16"/>
      <c r="I168" s="39"/>
    </row>
    <row r="169" spans="1:10" s="26" customFormat="1">
      <c r="B169" s="41"/>
      <c r="C169" s="41"/>
      <c r="D169" s="41"/>
      <c r="E169" s="39"/>
      <c r="F169" s="39"/>
      <c r="G169" s="16"/>
      <c r="H169" s="16"/>
      <c r="I169" s="39"/>
    </row>
    <row r="170" spans="1:10" s="26" customFormat="1">
      <c r="B170" s="41"/>
      <c r="C170" s="41"/>
      <c r="D170" s="41"/>
      <c r="E170" s="39"/>
      <c r="F170" s="39"/>
      <c r="G170" s="16"/>
      <c r="H170" s="16"/>
      <c r="I170" s="39"/>
    </row>
    <row r="171" spans="1:10" s="26" customFormat="1">
      <c r="B171" s="41"/>
      <c r="C171" s="41"/>
      <c r="D171" s="41"/>
      <c r="E171" s="39"/>
      <c r="F171" s="39"/>
      <c r="G171" s="16"/>
      <c r="H171" s="16"/>
      <c r="I171" s="39"/>
    </row>
    <row r="172" spans="1:10" s="26" customFormat="1">
      <c r="B172" s="41"/>
      <c r="C172" s="41"/>
      <c r="D172" s="41"/>
      <c r="E172" s="39"/>
      <c r="F172" s="39"/>
      <c r="G172" s="16"/>
      <c r="H172" s="16"/>
      <c r="I172" s="39"/>
    </row>
    <row r="173" spans="1:10" s="26" customFormat="1">
      <c r="B173" s="41"/>
      <c r="C173" s="41"/>
      <c r="D173" s="41"/>
      <c r="E173" s="39"/>
      <c r="F173" s="39"/>
      <c r="G173" s="16"/>
      <c r="H173" s="16"/>
      <c r="I173" s="39"/>
    </row>
    <row r="174" spans="1:10" s="26" customFormat="1">
      <c r="B174" s="41"/>
      <c r="C174" s="41"/>
      <c r="D174" s="41"/>
      <c r="E174" s="39"/>
      <c r="F174" s="39"/>
      <c r="G174" s="16"/>
      <c r="H174" s="16"/>
      <c r="I174" s="39"/>
    </row>
    <row r="175" spans="1:10" s="26" customFormat="1">
      <c r="B175" s="41"/>
      <c r="C175" s="41"/>
      <c r="D175" s="41"/>
      <c r="E175" s="39"/>
      <c r="F175" s="39"/>
      <c r="G175" s="16"/>
      <c r="H175" s="16"/>
      <c r="I175" s="39"/>
    </row>
    <row r="176" spans="1:10" s="26" customFormat="1">
      <c r="B176" s="41"/>
      <c r="C176" s="41"/>
      <c r="D176" s="41"/>
      <c r="E176" s="39"/>
      <c r="F176" s="39"/>
      <c r="G176" s="16"/>
      <c r="H176" s="16"/>
      <c r="I176" s="39"/>
    </row>
    <row r="177" spans="2:9" s="26" customFormat="1">
      <c r="B177" s="41"/>
      <c r="C177" s="41"/>
      <c r="D177" s="41"/>
      <c r="E177" s="39"/>
      <c r="F177" s="39"/>
      <c r="G177" s="16"/>
      <c r="H177" s="16"/>
      <c r="I177" s="39"/>
    </row>
    <row r="178" spans="2:9" s="26" customFormat="1">
      <c r="B178" s="41"/>
      <c r="C178" s="41"/>
      <c r="D178" s="41"/>
      <c r="E178" s="39"/>
      <c r="F178" s="39"/>
      <c r="G178" s="16"/>
      <c r="H178" s="16"/>
      <c r="I178" s="39"/>
    </row>
    <row r="179" spans="2:9" s="26" customFormat="1">
      <c r="B179" s="41"/>
      <c r="C179" s="41"/>
      <c r="D179" s="41"/>
      <c r="E179" s="39"/>
      <c r="F179" s="39"/>
      <c r="G179" s="16"/>
      <c r="H179" s="16"/>
      <c r="I179" s="39"/>
    </row>
    <row r="180" spans="2:9" s="26" customFormat="1">
      <c r="B180" s="41"/>
      <c r="C180" s="41"/>
      <c r="D180" s="41"/>
      <c r="E180" s="39"/>
      <c r="F180" s="39"/>
      <c r="G180" s="16"/>
      <c r="H180" s="16"/>
      <c r="I180" s="39"/>
    </row>
    <row r="181" spans="2:9" s="26" customFormat="1">
      <c r="B181" s="41"/>
      <c r="C181" s="41"/>
      <c r="D181" s="41"/>
      <c r="E181" s="39"/>
      <c r="F181" s="39"/>
      <c r="G181" s="16"/>
      <c r="H181" s="16"/>
      <c r="I181" s="39"/>
    </row>
    <row r="182" spans="2:9" s="26" customFormat="1">
      <c r="B182" s="41"/>
      <c r="C182" s="41"/>
      <c r="D182" s="41"/>
      <c r="E182" s="39"/>
      <c r="F182" s="39"/>
      <c r="G182" s="16"/>
      <c r="H182" s="16"/>
      <c r="I182" s="39"/>
    </row>
    <row r="183" spans="2:9" s="26" customFormat="1">
      <c r="B183" s="41"/>
      <c r="C183" s="41"/>
      <c r="D183" s="41"/>
      <c r="E183" s="39"/>
      <c r="F183" s="39"/>
      <c r="G183" s="16"/>
      <c r="H183" s="16"/>
      <c r="I183" s="39"/>
    </row>
    <row r="184" spans="2:9" s="26" customFormat="1">
      <c r="B184" s="41"/>
      <c r="C184" s="41"/>
      <c r="D184" s="41"/>
      <c r="E184" s="39"/>
      <c r="F184" s="39"/>
      <c r="G184" s="16"/>
      <c r="H184" s="16"/>
      <c r="I184" s="39"/>
    </row>
    <row r="185" spans="2:9" s="26" customFormat="1">
      <c r="B185" s="41"/>
      <c r="C185" s="41"/>
      <c r="D185" s="41"/>
      <c r="E185" s="39"/>
      <c r="F185" s="39"/>
      <c r="G185" s="16"/>
      <c r="H185" s="16"/>
      <c r="I185" s="39"/>
    </row>
    <row r="186" spans="2:9" s="26" customFormat="1">
      <c r="B186" s="41"/>
      <c r="C186" s="41"/>
      <c r="D186" s="41"/>
      <c r="E186" s="39"/>
      <c r="F186" s="39"/>
      <c r="G186" s="16"/>
      <c r="H186" s="16"/>
      <c r="I186" s="39"/>
    </row>
    <row r="187" spans="2:9" s="26" customFormat="1">
      <c r="B187" s="41"/>
      <c r="C187" s="41"/>
      <c r="D187" s="41"/>
      <c r="E187" s="39"/>
      <c r="F187" s="39"/>
      <c r="G187" s="16"/>
      <c r="H187" s="16"/>
      <c r="I187" s="39"/>
    </row>
    <row r="188" spans="2:9" s="26" customFormat="1">
      <c r="B188" s="41"/>
      <c r="C188" s="41"/>
      <c r="D188" s="41"/>
      <c r="E188" s="39"/>
      <c r="F188" s="39"/>
      <c r="G188" s="16"/>
      <c r="H188" s="16"/>
      <c r="I188" s="39"/>
    </row>
    <row r="189" spans="2:9" s="26" customFormat="1">
      <c r="B189" s="41"/>
      <c r="C189" s="41"/>
      <c r="D189" s="41"/>
      <c r="E189" s="39"/>
      <c r="F189" s="39"/>
      <c r="G189" s="16"/>
      <c r="H189" s="16"/>
      <c r="I189" s="39"/>
    </row>
    <row r="190" spans="2:9" s="26" customFormat="1">
      <c r="B190" s="41"/>
      <c r="C190" s="41"/>
      <c r="D190" s="41"/>
      <c r="E190" s="39"/>
      <c r="F190" s="39"/>
      <c r="G190" s="16"/>
      <c r="H190" s="16"/>
      <c r="I190" s="39"/>
    </row>
    <row r="191" spans="2:9" s="26" customFormat="1">
      <c r="B191" s="41"/>
      <c r="C191" s="41"/>
      <c r="D191" s="41"/>
      <c r="E191" s="39"/>
      <c r="F191" s="39"/>
      <c r="G191" s="16"/>
      <c r="H191" s="16"/>
      <c r="I191" s="39"/>
    </row>
    <row r="192" spans="2:9" s="26" customFormat="1">
      <c r="B192" s="41"/>
      <c r="C192" s="41"/>
      <c r="D192" s="41"/>
      <c r="E192" s="39"/>
      <c r="F192" s="39"/>
      <c r="G192" s="16"/>
      <c r="H192" s="16"/>
      <c r="I192" s="39"/>
    </row>
    <row r="193" spans="2:9" s="26" customFormat="1">
      <c r="B193" s="41"/>
      <c r="C193" s="41"/>
      <c r="D193" s="41"/>
      <c r="E193" s="39"/>
      <c r="F193" s="39"/>
      <c r="G193" s="16"/>
      <c r="H193" s="16"/>
      <c r="I193" s="39"/>
    </row>
    <row r="194" spans="2:9" s="26" customFormat="1" ht="409.6">
      <c r="B194" s="41"/>
      <c r="C194" s="41"/>
      <c r="D194" s="41"/>
      <c r="E194" s="39"/>
      <c r="F194" s="39"/>
      <c r="G194" s="16"/>
      <c r="H194" s="16"/>
      <c r="I194" s="39"/>
    </row>
    <row r="195" spans="2:9" s="26" customFormat="1" ht="409.6">
      <c r="B195" s="41"/>
      <c r="C195" s="41"/>
      <c r="D195" s="41"/>
      <c r="E195" s="39"/>
      <c r="F195" s="39"/>
      <c r="G195" s="16"/>
      <c r="H195" s="16"/>
      <c r="I195" s="39"/>
    </row>
    <row r="196" spans="2:9" s="26" customFormat="1" ht="409.6">
      <c r="B196" s="41"/>
      <c r="C196" s="41"/>
      <c r="D196" s="41"/>
      <c r="E196" s="39"/>
      <c r="F196" s="39"/>
      <c r="G196" s="16"/>
      <c r="H196" s="16"/>
      <c r="I196" s="39"/>
    </row>
    <row r="197" spans="2:9" s="26" customFormat="1">
      <c r="B197" s="41"/>
      <c r="C197" s="41"/>
      <c r="D197" s="41"/>
      <c r="E197" s="39"/>
      <c r="F197" s="39"/>
      <c r="G197" s="16"/>
      <c r="H197" s="16"/>
      <c r="I197" s="39"/>
    </row>
    <row r="198" spans="2:9" s="26" customFormat="1">
      <c r="B198" s="41"/>
      <c r="C198" s="41"/>
      <c r="D198" s="41"/>
      <c r="E198" s="39"/>
      <c r="F198" s="39"/>
      <c r="G198" s="16"/>
      <c r="H198" s="16"/>
      <c r="I198" s="39"/>
    </row>
    <row r="199" spans="2:9" s="26" customFormat="1">
      <c r="B199" s="41"/>
      <c r="C199" s="41"/>
      <c r="D199" s="41"/>
      <c r="E199" s="39"/>
      <c r="F199" s="39"/>
      <c r="G199" s="16"/>
      <c r="H199" s="16"/>
      <c r="I199" s="39"/>
    </row>
    <row r="200" spans="2:9" s="26" customFormat="1">
      <c r="B200" s="41"/>
      <c r="C200" s="41"/>
      <c r="D200" s="41"/>
      <c r="E200" s="39"/>
      <c r="F200" s="39"/>
      <c r="G200" s="16"/>
      <c r="H200" s="16"/>
      <c r="I200" s="39"/>
    </row>
    <row r="201" spans="2:9" s="26" customFormat="1">
      <c r="B201" s="41"/>
      <c r="C201" s="41"/>
      <c r="D201" s="41"/>
      <c r="E201" s="39"/>
      <c r="F201" s="39"/>
      <c r="G201" s="16"/>
      <c r="H201" s="16"/>
      <c r="I201" s="39"/>
    </row>
    <row r="202" spans="2:9" s="26" customFormat="1">
      <c r="B202" s="41"/>
      <c r="C202" s="41"/>
      <c r="D202" s="41"/>
      <c r="E202" s="39"/>
      <c r="F202" s="39"/>
      <c r="G202" s="16"/>
      <c r="H202" s="16"/>
      <c r="I202" s="39"/>
    </row>
    <row r="203" spans="2:9" s="26" customFormat="1">
      <c r="B203" s="41"/>
      <c r="C203" s="41"/>
      <c r="D203" s="41"/>
      <c r="E203" s="39"/>
      <c r="F203" s="39"/>
      <c r="G203" s="16"/>
      <c r="H203" s="16"/>
      <c r="I203" s="39"/>
    </row>
    <row r="204" spans="2:9" s="26" customFormat="1">
      <c r="B204" s="41"/>
      <c r="C204" s="41"/>
      <c r="D204" s="41"/>
      <c r="E204" s="39"/>
      <c r="F204" s="39"/>
      <c r="G204" s="16"/>
      <c r="H204" s="16"/>
      <c r="I204" s="39"/>
    </row>
    <row r="205" spans="2:9" s="26" customFormat="1">
      <c r="B205" s="41"/>
      <c r="C205" s="41"/>
      <c r="D205" s="41"/>
      <c r="E205" s="39"/>
      <c r="F205" s="39"/>
      <c r="G205" s="16"/>
      <c r="H205" s="16"/>
      <c r="I205" s="39"/>
    </row>
    <row r="206" spans="2:9" s="26" customFormat="1">
      <c r="B206" s="41"/>
      <c r="C206" s="41"/>
      <c r="D206" s="41"/>
      <c r="E206" s="39"/>
      <c r="F206" s="39"/>
      <c r="G206" s="16"/>
      <c r="H206" s="16"/>
      <c r="I206" s="39"/>
    </row>
    <row r="207" spans="2:9" s="26" customFormat="1">
      <c r="B207" s="41"/>
      <c r="C207" s="41"/>
      <c r="D207" s="41"/>
      <c r="E207" s="39"/>
      <c r="F207" s="39"/>
      <c r="G207" s="16"/>
      <c r="H207" s="16"/>
      <c r="I207" s="39"/>
    </row>
    <row r="208" spans="2:9" s="26" customFormat="1">
      <c r="B208" s="41"/>
      <c r="C208" s="41"/>
      <c r="D208" s="41"/>
      <c r="E208" s="39"/>
      <c r="F208" s="39"/>
      <c r="G208" s="16"/>
      <c r="H208" s="16"/>
      <c r="I208" s="39"/>
    </row>
    <row r="209" spans="2:9" s="26" customFormat="1">
      <c r="B209" s="41"/>
      <c r="C209" s="41"/>
      <c r="D209" s="41"/>
      <c r="E209" s="39"/>
      <c r="F209" s="39"/>
      <c r="G209" s="16"/>
      <c r="H209" s="16"/>
      <c r="I209" s="39"/>
    </row>
    <row r="210" spans="2:9" s="26" customFormat="1">
      <c r="B210" s="41"/>
      <c r="C210" s="41"/>
      <c r="D210" s="41"/>
      <c r="E210" s="39"/>
      <c r="F210" s="39"/>
      <c r="G210" s="16"/>
      <c r="H210" s="16"/>
      <c r="I210" s="39"/>
    </row>
    <row r="211" spans="2:9" s="26" customFormat="1">
      <c r="B211" s="41"/>
      <c r="C211" s="41"/>
      <c r="D211" s="41"/>
      <c r="E211" s="39"/>
      <c r="F211" s="39"/>
      <c r="G211" s="16"/>
      <c r="H211" s="16"/>
      <c r="I211" s="39"/>
    </row>
    <row r="212" spans="2:9" s="26" customFormat="1">
      <c r="B212" s="41"/>
      <c r="C212" s="41"/>
      <c r="D212" s="41"/>
      <c r="E212" s="39"/>
      <c r="F212" s="39"/>
      <c r="G212" s="16"/>
      <c r="H212" s="16"/>
      <c r="I212" s="39"/>
    </row>
    <row r="213" spans="2:9" s="26" customFormat="1">
      <c r="B213" s="41"/>
      <c r="C213" s="41"/>
      <c r="D213" s="41"/>
      <c r="E213" s="39"/>
      <c r="F213" s="39"/>
      <c r="G213" s="16"/>
      <c r="H213" s="16"/>
      <c r="I213" s="39"/>
    </row>
    <row r="214" spans="2:9" s="26" customFormat="1">
      <c r="B214" s="41"/>
      <c r="C214" s="41"/>
      <c r="D214" s="41"/>
      <c r="E214" s="39"/>
      <c r="F214" s="39"/>
      <c r="G214" s="16"/>
      <c r="H214" s="16"/>
      <c r="I214" s="39"/>
    </row>
    <row r="215" spans="2:9" s="26" customFormat="1">
      <c r="B215" s="41"/>
      <c r="C215" s="41"/>
      <c r="D215" s="41"/>
      <c r="E215" s="39"/>
      <c r="F215" s="39"/>
      <c r="G215" s="16"/>
      <c r="H215" s="16"/>
      <c r="I215" s="39"/>
    </row>
    <row r="216" spans="2:9" s="26" customFormat="1">
      <c r="B216" s="41"/>
      <c r="C216" s="41"/>
      <c r="D216" s="41"/>
      <c r="E216" s="39"/>
      <c r="F216" s="39"/>
      <c r="G216" s="16"/>
      <c r="H216" s="16"/>
      <c r="I216" s="39"/>
    </row>
    <row r="217" spans="2:9" s="26" customFormat="1">
      <c r="B217" s="41"/>
      <c r="C217" s="41"/>
      <c r="D217" s="41"/>
      <c r="E217" s="39"/>
      <c r="F217" s="39"/>
      <c r="G217" s="16"/>
      <c r="H217" s="16"/>
      <c r="I217" s="39"/>
    </row>
    <row r="218" spans="2:9" s="26" customFormat="1">
      <c r="B218" s="41"/>
      <c r="C218" s="41"/>
      <c r="D218" s="41"/>
      <c r="E218" s="39"/>
      <c r="F218" s="39"/>
      <c r="G218" s="16"/>
      <c r="H218" s="16"/>
      <c r="I218" s="39"/>
    </row>
    <row r="219" spans="2:9" s="26" customFormat="1">
      <c r="B219" s="41"/>
      <c r="C219" s="41"/>
      <c r="D219" s="41"/>
      <c r="E219" s="39"/>
      <c r="F219" s="39"/>
      <c r="G219" s="16"/>
      <c r="H219" s="16"/>
      <c r="I219" s="39"/>
    </row>
    <row r="220" spans="2:9" s="26" customFormat="1">
      <c r="B220" s="41"/>
      <c r="C220" s="41"/>
      <c r="D220" s="41"/>
      <c r="E220" s="39"/>
      <c r="F220" s="39"/>
      <c r="G220" s="16"/>
      <c r="H220" s="16"/>
      <c r="I220" s="39"/>
    </row>
    <row r="221" spans="2:9" s="26" customFormat="1">
      <c r="B221" s="41"/>
      <c r="C221" s="41"/>
      <c r="D221" s="41"/>
      <c r="E221" s="39"/>
      <c r="F221" s="39"/>
      <c r="G221" s="16"/>
      <c r="H221" s="16"/>
      <c r="I221" s="39"/>
    </row>
    <row r="222" spans="2:9" s="26" customFormat="1">
      <c r="B222" s="41"/>
      <c r="C222" s="41"/>
      <c r="D222" s="41"/>
      <c r="E222" s="39"/>
      <c r="F222" s="39"/>
      <c r="G222" s="16"/>
      <c r="H222" s="16"/>
      <c r="I222" s="39"/>
    </row>
    <row r="223" spans="2:9" s="26" customFormat="1">
      <c r="B223" s="41"/>
      <c r="C223" s="41"/>
      <c r="D223" s="41"/>
      <c r="E223" s="39"/>
      <c r="F223" s="39"/>
      <c r="G223" s="16"/>
      <c r="H223" s="16"/>
      <c r="I223" s="39"/>
    </row>
    <row r="224" spans="2:9" s="26" customFormat="1">
      <c r="B224" s="41"/>
      <c r="C224" s="41"/>
      <c r="D224" s="41"/>
      <c r="E224" s="39"/>
      <c r="F224" s="39"/>
      <c r="G224" s="16"/>
      <c r="H224" s="16"/>
      <c r="I224" s="39"/>
    </row>
    <row r="225" spans="2:9" s="26" customFormat="1">
      <c r="B225" s="41"/>
      <c r="C225" s="41"/>
      <c r="D225" s="41"/>
      <c r="E225" s="39"/>
      <c r="F225" s="39"/>
      <c r="G225" s="16"/>
      <c r="H225" s="16"/>
      <c r="I225" s="39"/>
    </row>
    <row r="226" spans="2:9" s="26" customFormat="1">
      <c r="B226" s="41"/>
      <c r="C226" s="41"/>
      <c r="D226" s="41"/>
      <c r="E226" s="39"/>
      <c r="F226" s="39"/>
      <c r="G226" s="16"/>
      <c r="H226" s="16"/>
      <c r="I226" s="39"/>
    </row>
    <row r="227" spans="2:9" s="26" customFormat="1">
      <c r="B227" s="41"/>
      <c r="C227" s="41"/>
      <c r="D227" s="41"/>
      <c r="E227" s="39"/>
      <c r="F227" s="39"/>
      <c r="G227" s="16"/>
      <c r="H227" s="16"/>
      <c r="I227" s="39"/>
    </row>
    <row r="228" spans="2:9" s="26" customFormat="1">
      <c r="B228" s="41"/>
      <c r="C228" s="41"/>
      <c r="D228" s="41"/>
      <c r="E228" s="39"/>
      <c r="F228" s="39"/>
      <c r="G228" s="16"/>
      <c r="H228" s="16"/>
      <c r="I228" s="39"/>
    </row>
    <row r="229" spans="2:9" s="26" customFormat="1">
      <c r="B229" s="41"/>
      <c r="C229" s="41"/>
      <c r="D229" s="41"/>
      <c r="E229" s="39"/>
      <c r="F229" s="39"/>
      <c r="G229" s="16"/>
      <c r="H229" s="16"/>
      <c r="I229" s="39"/>
    </row>
    <row r="230" spans="2:9" s="26" customFormat="1">
      <c r="B230" s="41"/>
      <c r="C230" s="41"/>
      <c r="D230" s="41"/>
      <c r="E230" s="39"/>
      <c r="F230" s="39"/>
      <c r="G230" s="16"/>
      <c r="H230" s="16"/>
      <c r="I230" s="39"/>
    </row>
    <row r="231" spans="2:9" s="26" customFormat="1">
      <c r="B231" s="41"/>
      <c r="C231" s="41"/>
      <c r="D231" s="41"/>
      <c r="E231" s="39"/>
      <c r="F231" s="39"/>
      <c r="G231" s="16"/>
      <c r="H231" s="16"/>
      <c r="I231" s="39"/>
    </row>
    <row r="232" spans="2:9" s="26" customFormat="1">
      <c r="B232" s="41"/>
      <c r="C232" s="41"/>
      <c r="D232" s="41"/>
      <c r="E232" s="39"/>
      <c r="F232" s="39"/>
      <c r="G232" s="16"/>
      <c r="H232" s="16"/>
      <c r="I232" s="39"/>
    </row>
    <row r="233" spans="2:9" s="26" customFormat="1">
      <c r="B233" s="41"/>
      <c r="C233" s="41"/>
      <c r="D233" s="41"/>
      <c r="E233" s="39"/>
      <c r="F233" s="39"/>
      <c r="G233" s="16"/>
      <c r="H233" s="16"/>
      <c r="I233" s="39"/>
    </row>
    <row r="234" spans="2:9" s="26" customFormat="1">
      <c r="B234" s="41"/>
      <c r="C234" s="41"/>
      <c r="D234" s="41"/>
      <c r="E234" s="39"/>
      <c r="F234" s="39"/>
      <c r="G234" s="16"/>
      <c r="H234" s="16"/>
      <c r="I234" s="39"/>
    </row>
    <row r="235" spans="2:9" s="26" customFormat="1">
      <c r="B235" s="41"/>
      <c r="C235" s="41"/>
      <c r="D235" s="41"/>
      <c r="E235" s="39"/>
      <c r="F235" s="39"/>
      <c r="G235" s="16"/>
      <c r="H235" s="16"/>
      <c r="I235" s="39"/>
    </row>
    <row r="236" spans="2:9" s="26" customFormat="1">
      <c r="B236" s="41"/>
      <c r="C236" s="41"/>
      <c r="D236" s="41"/>
      <c r="E236" s="39"/>
      <c r="F236" s="39"/>
      <c r="G236" s="16"/>
      <c r="H236" s="16"/>
      <c r="I236" s="39"/>
    </row>
    <row r="237" spans="2:9" s="26" customFormat="1">
      <c r="B237" s="41"/>
      <c r="C237" s="41"/>
      <c r="D237" s="41"/>
      <c r="E237" s="39"/>
      <c r="F237" s="39"/>
      <c r="G237" s="16"/>
      <c r="H237" s="16"/>
      <c r="I237" s="39"/>
    </row>
    <row r="238" spans="2:9" s="26" customFormat="1">
      <c r="B238" s="41"/>
      <c r="C238" s="41"/>
      <c r="D238" s="41"/>
      <c r="E238" s="39"/>
      <c r="F238" s="39"/>
      <c r="G238" s="16"/>
      <c r="H238" s="16"/>
      <c r="I238" s="39"/>
    </row>
    <row r="239" spans="2:9" s="26" customFormat="1">
      <c r="B239" s="41"/>
      <c r="C239" s="41"/>
      <c r="D239" s="41"/>
      <c r="E239" s="39"/>
      <c r="F239" s="39"/>
      <c r="G239" s="16"/>
      <c r="H239" s="16"/>
      <c r="I239" s="39"/>
    </row>
    <row r="240" spans="2:9" s="26" customFormat="1">
      <c r="B240" s="41"/>
      <c r="C240" s="41"/>
      <c r="D240" s="41"/>
      <c r="E240" s="39"/>
      <c r="F240" s="39"/>
      <c r="G240" s="16"/>
      <c r="H240" s="16"/>
      <c r="I240" s="39"/>
    </row>
    <row r="241" spans="2:9" s="26" customFormat="1">
      <c r="B241" s="41"/>
      <c r="C241" s="41"/>
      <c r="D241" s="41"/>
      <c r="E241" s="39"/>
      <c r="F241" s="39"/>
      <c r="G241" s="16"/>
      <c r="H241" s="16"/>
      <c r="I241" s="39"/>
    </row>
    <row r="242" spans="2:9" s="26" customFormat="1">
      <c r="B242" s="41"/>
      <c r="C242" s="41"/>
      <c r="D242" s="41"/>
      <c r="E242" s="39"/>
      <c r="F242" s="39"/>
      <c r="G242" s="16"/>
      <c r="H242" s="16"/>
      <c r="I242" s="39"/>
    </row>
    <row r="243" spans="2:9" s="26" customFormat="1">
      <c r="B243" s="41"/>
      <c r="C243" s="41"/>
      <c r="D243" s="41"/>
      <c r="E243" s="39"/>
      <c r="F243" s="39"/>
      <c r="G243" s="16"/>
      <c r="H243" s="16"/>
      <c r="I243" s="39"/>
    </row>
    <row r="244" spans="2:9" s="26" customFormat="1">
      <c r="B244" s="41"/>
      <c r="C244" s="41"/>
      <c r="D244" s="41"/>
      <c r="E244" s="39"/>
      <c r="F244" s="39"/>
      <c r="G244" s="16"/>
      <c r="H244" s="16"/>
      <c r="I244" s="39"/>
    </row>
    <row r="245" spans="2:9" s="26" customFormat="1">
      <c r="B245" s="41"/>
      <c r="C245" s="41"/>
      <c r="D245" s="41"/>
      <c r="E245" s="39"/>
      <c r="F245" s="39"/>
      <c r="G245" s="16"/>
      <c r="H245" s="16"/>
      <c r="I245" s="39"/>
    </row>
    <row r="246" spans="2:9" s="26" customFormat="1">
      <c r="B246" s="41"/>
      <c r="C246" s="41"/>
      <c r="D246" s="41"/>
      <c r="E246" s="39"/>
      <c r="F246" s="39"/>
      <c r="G246" s="16"/>
      <c r="H246" s="16"/>
      <c r="I246" s="39"/>
    </row>
    <row r="247" spans="2:9" s="26" customFormat="1">
      <c r="B247" s="41"/>
      <c r="C247" s="41"/>
      <c r="D247" s="41"/>
      <c r="E247" s="39"/>
      <c r="F247" s="39"/>
      <c r="G247" s="16"/>
      <c r="H247" s="16"/>
      <c r="I247" s="39"/>
    </row>
    <row r="248" spans="2:9" s="26" customFormat="1">
      <c r="B248" s="41"/>
      <c r="C248" s="41"/>
      <c r="D248" s="41"/>
      <c r="E248" s="39"/>
      <c r="F248" s="39"/>
      <c r="G248" s="16"/>
      <c r="H248" s="16"/>
      <c r="I248" s="39"/>
    </row>
    <row r="249" spans="2:9" s="26" customFormat="1">
      <c r="B249" s="41"/>
      <c r="C249" s="41"/>
      <c r="D249" s="41"/>
      <c r="E249" s="39"/>
      <c r="F249" s="39"/>
      <c r="G249" s="16"/>
      <c r="H249" s="16"/>
      <c r="I249" s="39"/>
    </row>
    <row r="250" spans="2:9" s="26" customFormat="1">
      <c r="B250" s="41"/>
      <c r="C250" s="41"/>
      <c r="D250" s="41"/>
      <c r="E250" s="39"/>
      <c r="F250" s="39"/>
      <c r="G250" s="16"/>
      <c r="H250" s="16"/>
      <c r="I250" s="39"/>
    </row>
    <row r="251" spans="2:9" s="26" customFormat="1">
      <c r="B251" s="41"/>
      <c r="C251" s="41"/>
      <c r="D251" s="41"/>
      <c r="E251" s="39"/>
      <c r="F251" s="39"/>
      <c r="G251" s="16"/>
      <c r="H251" s="16"/>
      <c r="I251" s="39"/>
    </row>
    <row r="252" spans="2:9" s="26" customFormat="1">
      <c r="B252" s="41"/>
      <c r="C252" s="41"/>
      <c r="D252" s="41"/>
      <c r="E252" s="39"/>
      <c r="F252" s="39"/>
      <c r="G252" s="16"/>
      <c r="H252" s="16"/>
      <c r="I252" s="39"/>
    </row>
    <row r="253" spans="2:9" s="26" customFormat="1">
      <c r="B253" s="41"/>
      <c r="C253" s="41"/>
      <c r="D253" s="41"/>
      <c r="E253" s="39"/>
      <c r="F253" s="39"/>
      <c r="G253" s="16"/>
      <c r="H253" s="16"/>
      <c r="I253" s="39"/>
    </row>
    <row r="254" spans="2:9" s="26" customFormat="1">
      <c r="B254" s="41"/>
      <c r="C254" s="41"/>
      <c r="D254" s="41"/>
      <c r="E254" s="39"/>
      <c r="F254" s="39"/>
      <c r="G254" s="16"/>
      <c r="H254" s="16"/>
      <c r="I254" s="39"/>
    </row>
    <row r="255" spans="2:9" s="26" customFormat="1">
      <c r="B255" s="41"/>
      <c r="C255" s="41"/>
      <c r="D255" s="41"/>
      <c r="E255" s="39"/>
      <c r="F255" s="39"/>
      <c r="G255" s="16"/>
      <c r="H255" s="16"/>
      <c r="I255" s="39"/>
    </row>
    <row r="256" spans="2:9" s="26" customFormat="1">
      <c r="B256" s="41"/>
      <c r="C256" s="41"/>
      <c r="D256" s="41"/>
      <c r="E256" s="39"/>
      <c r="F256" s="39"/>
      <c r="G256" s="16"/>
      <c r="H256" s="16"/>
      <c r="I256" s="39"/>
    </row>
    <row r="257" spans="2:9" s="26" customFormat="1">
      <c r="B257" s="41"/>
      <c r="C257" s="41"/>
      <c r="D257" s="41"/>
      <c r="E257" s="39"/>
      <c r="F257" s="39"/>
      <c r="G257" s="16"/>
      <c r="H257" s="16"/>
      <c r="I257" s="39"/>
    </row>
    <row r="258" spans="2:9" s="26" customFormat="1">
      <c r="B258" s="41"/>
      <c r="C258" s="41"/>
      <c r="D258" s="41"/>
      <c r="E258" s="39"/>
      <c r="F258" s="39"/>
      <c r="G258" s="16"/>
      <c r="H258" s="16"/>
      <c r="I258" s="39"/>
    </row>
    <row r="259" spans="2:9" s="26" customFormat="1">
      <c r="B259" s="41"/>
      <c r="C259" s="41"/>
      <c r="D259" s="41"/>
      <c r="E259" s="39"/>
      <c r="F259" s="39"/>
      <c r="G259" s="16"/>
      <c r="H259" s="16"/>
      <c r="I259" s="39"/>
    </row>
    <row r="260" spans="2:9" s="26" customFormat="1">
      <c r="B260" s="41"/>
      <c r="C260" s="41"/>
      <c r="D260" s="41"/>
      <c r="E260" s="39"/>
      <c r="F260" s="39"/>
      <c r="G260" s="16"/>
      <c r="H260" s="16"/>
      <c r="I260" s="39"/>
    </row>
    <row r="261" spans="2:9" s="26" customFormat="1">
      <c r="B261" s="41"/>
      <c r="C261" s="41"/>
      <c r="D261" s="41"/>
      <c r="E261" s="39"/>
      <c r="F261" s="39"/>
      <c r="G261" s="16"/>
      <c r="H261" s="16"/>
      <c r="I261" s="39"/>
    </row>
    <row r="262" spans="2:9" s="26" customFormat="1">
      <c r="B262" s="41"/>
      <c r="C262" s="41"/>
      <c r="D262" s="41"/>
      <c r="E262" s="39"/>
      <c r="F262" s="39"/>
      <c r="G262" s="16"/>
      <c r="H262" s="16"/>
      <c r="I262" s="39"/>
    </row>
    <row r="263" spans="2:9" s="26" customFormat="1">
      <c r="B263" s="41"/>
      <c r="C263" s="41"/>
      <c r="D263" s="41"/>
      <c r="E263" s="39"/>
      <c r="F263" s="39"/>
      <c r="G263" s="16"/>
      <c r="H263" s="16"/>
      <c r="I263" s="39"/>
    </row>
    <row r="264" spans="2:9" s="26" customFormat="1">
      <c r="B264" s="41"/>
      <c r="C264" s="41"/>
      <c r="D264" s="41"/>
      <c r="E264" s="39"/>
      <c r="F264" s="39"/>
      <c r="G264" s="16"/>
      <c r="H264" s="16"/>
      <c r="I264" s="39"/>
    </row>
    <row r="265" spans="2:9" s="26" customFormat="1">
      <c r="B265" s="41"/>
      <c r="C265" s="41"/>
      <c r="D265" s="41"/>
      <c r="E265" s="39"/>
      <c r="F265" s="39"/>
      <c r="G265" s="16"/>
      <c r="H265" s="16"/>
      <c r="I265" s="39"/>
    </row>
    <row r="266" spans="2:9" s="26" customFormat="1">
      <c r="B266" s="41"/>
      <c r="C266" s="41"/>
      <c r="D266" s="41"/>
      <c r="E266" s="39"/>
      <c r="F266" s="39"/>
      <c r="G266" s="16"/>
      <c r="H266" s="16"/>
      <c r="I266" s="39"/>
    </row>
    <row r="267" spans="2:9" s="26" customFormat="1">
      <c r="B267" s="41"/>
      <c r="C267" s="41"/>
      <c r="D267" s="41"/>
      <c r="E267" s="39"/>
      <c r="F267" s="39"/>
      <c r="G267" s="16"/>
      <c r="H267" s="16"/>
      <c r="I267" s="39"/>
    </row>
    <row r="268" spans="2:9" s="26" customFormat="1">
      <c r="B268" s="41"/>
      <c r="C268" s="41"/>
      <c r="D268" s="41"/>
      <c r="E268" s="39"/>
      <c r="F268" s="39"/>
      <c r="G268" s="16"/>
      <c r="H268" s="16"/>
      <c r="I268" s="39"/>
    </row>
    <row r="269" spans="2:9" s="26" customFormat="1">
      <c r="B269" s="41"/>
      <c r="C269" s="41"/>
      <c r="D269" s="41"/>
      <c r="E269" s="39"/>
      <c r="F269" s="39"/>
      <c r="G269" s="16"/>
      <c r="H269" s="16"/>
      <c r="I269" s="39"/>
    </row>
    <row r="270" spans="2:9" s="26" customFormat="1">
      <c r="B270" s="41"/>
      <c r="C270" s="41"/>
      <c r="D270" s="41"/>
      <c r="E270" s="39"/>
      <c r="F270" s="39"/>
      <c r="G270" s="16"/>
      <c r="H270" s="16"/>
      <c r="I270" s="39"/>
    </row>
    <row r="271" spans="2:9" s="26" customFormat="1">
      <c r="B271" s="41"/>
      <c r="C271" s="41"/>
      <c r="D271" s="41"/>
      <c r="E271" s="39"/>
      <c r="F271" s="39"/>
      <c r="G271" s="16"/>
      <c r="H271" s="16"/>
      <c r="I271" s="39"/>
    </row>
    <row r="272" spans="2:9" s="26" customFormat="1">
      <c r="B272" s="41"/>
      <c r="C272" s="41"/>
      <c r="D272" s="41"/>
      <c r="E272" s="39"/>
      <c r="F272" s="39"/>
      <c r="G272" s="16"/>
      <c r="H272" s="16"/>
      <c r="I272" s="39"/>
    </row>
    <row r="273" spans="2:9" s="26" customFormat="1">
      <c r="B273" s="41"/>
      <c r="C273" s="41"/>
      <c r="D273" s="41"/>
      <c r="E273" s="39"/>
      <c r="F273" s="39"/>
      <c r="G273" s="16"/>
      <c r="H273" s="16"/>
      <c r="I273" s="39"/>
    </row>
    <row r="274" spans="2:9" s="26" customFormat="1">
      <c r="B274" s="41"/>
      <c r="C274" s="41"/>
      <c r="D274" s="41"/>
      <c r="E274" s="39"/>
      <c r="F274" s="39"/>
      <c r="G274" s="16"/>
      <c r="H274" s="16"/>
      <c r="I274" s="39"/>
    </row>
    <row r="275" spans="2:9" s="26" customFormat="1">
      <c r="B275" s="41"/>
      <c r="C275" s="41"/>
      <c r="D275" s="41"/>
      <c r="E275" s="39"/>
      <c r="F275" s="39"/>
      <c r="G275" s="16"/>
      <c r="H275" s="16"/>
      <c r="I275" s="39"/>
    </row>
    <row r="276" spans="2:9" s="26" customFormat="1">
      <c r="B276" s="41"/>
      <c r="C276" s="41"/>
      <c r="D276" s="41"/>
      <c r="E276" s="39"/>
      <c r="F276" s="39"/>
      <c r="G276" s="16"/>
      <c r="H276" s="16"/>
      <c r="I276" s="39"/>
    </row>
    <row r="277" spans="2:9" s="26" customFormat="1">
      <c r="B277" s="41"/>
      <c r="C277" s="41"/>
      <c r="D277" s="41"/>
      <c r="E277" s="39"/>
      <c r="F277" s="39"/>
      <c r="G277" s="16"/>
      <c r="H277" s="16"/>
      <c r="I277" s="39"/>
    </row>
    <row r="278" spans="2:9" s="26" customFormat="1">
      <c r="B278" s="41"/>
      <c r="C278" s="41"/>
      <c r="D278" s="41"/>
      <c r="E278" s="39"/>
      <c r="F278" s="39"/>
      <c r="G278" s="16"/>
      <c r="H278" s="16"/>
      <c r="I278" s="39"/>
    </row>
    <row r="279" spans="2:9" s="26" customFormat="1">
      <c r="B279" s="41"/>
      <c r="C279" s="41"/>
      <c r="D279" s="41"/>
      <c r="E279" s="39"/>
      <c r="F279" s="39"/>
      <c r="G279" s="16"/>
      <c r="H279" s="16"/>
      <c r="I279" s="39"/>
    </row>
    <row r="280" spans="2:9" s="26" customFormat="1">
      <c r="B280" s="41"/>
      <c r="C280" s="41"/>
      <c r="D280" s="41"/>
      <c r="E280" s="39"/>
      <c r="F280" s="39"/>
      <c r="G280" s="16"/>
      <c r="H280" s="16"/>
      <c r="I280" s="39"/>
    </row>
    <row r="281" spans="2:9" s="26" customFormat="1">
      <c r="B281" s="41"/>
      <c r="C281" s="41"/>
      <c r="D281" s="41"/>
      <c r="E281" s="39"/>
      <c r="F281" s="39"/>
      <c r="G281" s="16"/>
      <c r="H281" s="16"/>
      <c r="I281" s="39"/>
    </row>
    <row r="282" spans="2:9" s="26" customFormat="1">
      <c r="B282" s="41"/>
      <c r="C282" s="41"/>
      <c r="D282" s="41"/>
      <c r="E282" s="39"/>
      <c r="F282" s="39"/>
      <c r="G282" s="16"/>
      <c r="H282" s="16"/>
      <c r="I282" s="39"/>
    </row>
    <row r="283" spans="2:9" s="26" customFormat="1">
      <c r="B283" s="41"/>
      <c r="C283" s="41"/>
      <c r="D283" s="41"/>
      <c r="E283" s="39"/>
      <c r="F283" s="39"/>
      <c r="G283" s="16"/>
      <c r="H283" s="16"/>
      <c r="I283" s="39"/>
    </row>
    <row r="284" spans="2:9" s="26" customFormat="1">
      <c r="B284" s="41"/>
      <c r="C284" s="41"/>
      <c r="D284" s="41"/>
      <c r="E284" s="39"/>
      <c r="F284" s="39"/>
      <c r="G284" s="16"/>
      <c r="H284" s="16"/>
      <c r="I284" s="39"/>
    </row>
    <row r="285" spans="2:9" s="26" customFormat="1">
      <c r="B285" s="41"/>
      <c r="C285" s="41"/>
      <c r="D285" s="41"/>
      <c r="E285" s="39"/>
      <c r="F285" s="39"/>
      <c r="G285" s="16"/>
      <c r="H285" s="16"/>
      <c r="I285" s="39"/>
    </row>
    <row r="286" spans="2:9" s="26" customFormat="1">
      <c r="B286" s="41"/>
      <c r="C286" s="41"/>
      <c r="D286" s="41"/>
      <c r="E286" s="39"/>
      <c r="F286" s="39"/>
      <c r="G286" s="16"/>
      <c r="H286" s="16"/>
      <c r="I286" s="39"/>
    </row>
    <row r="287" spans="2:9" s="26" customFormat="1">
      <c r="B287" s="41"/>
      <c r="C287" s="41"/>
      <c r="D287" s="41"/>
      <c r="E287" s="39"/>
      <c r="F287" s="39"/>
      <c r="G287" s="16"/>
      <c r="H287" s="16"/>
      <c r="I287" s="39"/>
    </row>
    <row r="288" spans="2:9" s="26" customFormat="1">
      <c r="B288" s="41"/>
      <c r="C288" s="41"/>
      <c r="D288" s="41"/>
      <c r="E288" s="39"/>
      <c r="F288" s="39"/>
      <c r="G288" s="16"/>
      <c r="H288" s="16"/>
      <c r="I288" s="39"/>
    </row>
    <row r="289" spans="2:9" s="26" customFormat="1">
      <c r="B289" s="41"/>
      <c r="C289" s="41"/>
      <c r="D289" s="41"/>
      <c r="E289" s="39"/>
      <c r="F289" s="39"/>
      <c r="G289" s="16"/>
      <c r="H289" s="16"/>
      <c r="I289" s="39"/>
    </row>
    <row r="290" spans="2:9" s="26" customFormat="1">
      <c r="B290" s="41"/>
      <c r="C290" s="41"/>
      <c r="D290" s="41"/>
      <c r="E290" s="39"/>
      <c r="F290" s="39"/>
      <c r="G290" s="16"/>
      <c r="H290" s="16"/>
      <c r="I290" s="39"/>
    </row>
    <row r="291" spans="2:9" s="26" customFormat="1">
      <c r="B291" s="41"/>
      <c r="C291" s="41"/>
      <c r="D291" s="41"/>
      <c r="E291" s="39"/>
      <c r="F291" s="39"/>
      <c r="G291" s="16"/>
      <c r="H291" s="16"/>
      <c r="I291" s="39"/>
    </row>
    <row r="292" spans="2:9" s="26" customFormat="1">
      <c r="B292" s="41"/>
      <c r="C292" s="41"/>
      <c r="D292" s="41"/>
      <c r="E292" s="39"/>
      <c r="F292" s="39"/>
      <c r="G292" s="16"/>
      <c r="H292" s="16"/>
      <c r="I292" s="39"/>
    </row>
    <row r="293" spans="2:9" s="26" customFormat="1">
      <c r="B293" s="41"/>
      <c r="C293" s="41"/>
      <c r="D293" s="41"/>
      <c r="E293" s="39"/>
      <c r="F293" s="39"/>
      <c r="G293" s="16"/>
      <c r="H293" s="16"/>
      <c r="I293" s="39"/>
    </row>
    <row r="294" spans="2:9" s="26" customFormat="1">
      <c r="B294" s="41"/>
      <c r="C294" s="41"/>
      <c r="D294" s="41"/>
      <c r="E294" s="39"/>
      <c r="F294" s="39"/>
      <c r="G294" s="16"/>
      <c r="H294" s="16"/>
      <c r="I294" s="39"/>
    </row>
    <row r="295" spans="2:9" s="26" customFormat="1">
      <c r="B295" s="41"/>
      <c r="C295" s="41"/>
      <c r="D295" s="41"/>
      <c r="E295" s="39"/>
      <c r="F295" s="39"/>
      <c r="G295" s="16"/>
      <c r="H295" s="16"/>
      <c r="I295" s="39"/>
    </row>
    <row r="296" spans="2:9" s="26" customFormat="1">
      <c r="B296" s="41"/>
      <c r="C296" s="41"/>
      <c r="D296" s="41"/>
      <c r="E296" s="39"/>
      <c r="F296" s="39"/>
      <c r="G296" s="16"/>
      <c r="H296" s="16"/>
      <c r="I296" s="39"/>
    </row>
    <row r="297" spans="2:9" s="26" customFormat="1">
      <c r="B297" s="41"/>
      <c r="C297" s="41"/>
      <c r="D297" s="41"/>
      <c r="E297" s="39"/>
      <c r="F297" s="39"/>
      <c r="G297" s="16"/>
      <c r="H297" s="16"/>
      <c r="I297" s="39"/>
    </row>
    <row r="298" spans="2:9" s="26" customFormat="1">
      <c r="B298" s="41"/>
      <c r="C298" s="41"/>
      <c r="D298" s="41"/>
      <c r="E298" s="39"/>
      <c r="F298" s="39"/>
      <c r="G298" s="16"/>
      <c r="H298" s="16"/>
      <c r="I298" s="39"/>
    </row>
    <row r="299" spans="2:9" s="26" customFormat="1">
      <c r="B299" s="41"/>
      <c r="C299" s="41"/>
      <c r="D299" s="41"/>
      <c r="E299" s="39"/>
      <c r="F299" s="39"/>
      <c r="G299" s="16"/>
      <c r="H299" s="16"/>
      <c r="I299" s="39"/>
    </row>
    <row r="300" spans="2:9" s="26" customFormat="1">
      <c r="B300" s="41"/>
      <c r="C300" s="41"/>
      <c r="D300" s="41"/>
      <c r="E300" s="39"/>
      <c r="F300" s="39"/>
      <c r="G300" s="16"/>
      <c r="H300" s="16"/>
      <c r="I300" s="39"/>
    </row>
    <row r="301" spans="2:9" s="26" customFormat="1">
      <c r="B301" s="41"/>
      <c r="C301" s="41"/>
      <c r="D301" s="41"/>
      <c r="E301" s="39"/>
      <c r="F301" s="39"/>
      <c r="G301" s="16"/>
      <c r="H301" s="16"/>
      <c r="I301" s="39"/>
    </row>
    <row r="302" spans="2:9" s="26" customFormat="1">
      <c r="B302" s="41"/>
      <c r="C302" s="41"/>
      <c r="D302" s="41"/>
      <c r="E302" s="39"/>
      <c r="F302" s="39"/>
      <c r="G302" s="16"/>
      <c r="H302" s="16"/>
      <c r="I302" s="39"/>
    </row>
    <row r="303" spans="2:9" s="26" customFormat="1">
      <c r="B303" s="41"/>
      <c r="C303" s="41"/>
      <c r="D303" s="41"/>
      <c r="E303" s="39"/>
      <c r="F303" s="39"/>
      <c r="G303" s="16"/>
      <c r="H303" s="16"/>
      <c r="I303" s="39"/>
    </row>
    <row r="304" spans="2:9" s="26" customFormat="1">
      <c r="B304" s="41"/>
      <c r="C304" s="41"/>
      <c r="D304" s="41"/>
      <c r="E304" s="39"/>
      <c r="F304" s="39"/>
      <c r="G304" s="16"/>
      <c r="H304" s="16"/>
      <c r="I304" s="39"/>
    </row>
    <row r="305" spans="2:9" s="26" customFormat="1">
      <c r="B305" s="41"/>
      <c r="C305" s="41"/>
      <c r="D305" s="41"/>
      <c r="E305" s="39"/>
      <c r="F305" s="39"/>
      <c r="G305" s="16"/>
      <c r="H305" s="16"/>
      <c r="I305" s="39"/>
    </row>
    <row r="306" spans="2:9" s="26" customFormat="1">
      <c r="B306" s="41"/>
      <c r="C306" s="41"/>
      <c r="D306" s="41"/>
      <c r="E306" s="39"/>
      <c r="F306" s="39"/>
      <c r="G306" s="16"/>
      <c r="H306" s="16"/>
      <c r="I306" s="39"/>
    </row>
    <row r="307" spans="2:9" s="26" customFormat="1">
      <c r="B307" s="41"/>
      <c r="C307" s="41"/>
      <c r="D307" s="41"/>
      <c r="E307" s="39"/>
      <c r="F307" s="39"/>
      <c r="G307" s="16"/>
      <c r="H307" s="16"/>
      <c r="I307" s="39"/>
    </row>
    <row r="308" spans="2:9" s="26" customFormat="1">
      <c r="B308" s="41"/>
      <c r="C308" s="41"/>
      <c r="D308" s="41"/>
      <c r="E308" s="39"/>
      <c r="F308" s="39"/>
      <c r="G308" s="16"/>
      <c r="H308" s="16"/>
      <c r="I308" s="39"/>
    </row>
    <row r="309" spans="2:9" s="26" customFormat="1">
      <c r="B309" s="41"/>
      <c r="C309" s="41"/>
      <c r="D309" s="41"/>
      <c r="E309" s="39"/>
      <c r="F309" s="39"/>
      <c r="G309" s="16"/>
      <c r="H309" s="16"/>
      <c r="I309" s="39"/>
    </row>
    <row r="310" spans="2:9" s="26" customFormat="1">
      <c r="B310" s="41"/>
      <c r="C310" s="41"/>
      <c r="D310" s="41"/>
      <c r="E310" s="39"/>
      <c r="F310" s="39"/>
      <c r="G310" s="16"/>
      <c r="H310" s="16"/>
      <c r="I310" s="39"/>
    </row>
    <row r="311" spans="2:9" s="26" customFormat="1">
      <c r="B311" s="41"/>
      <c r="C311" s="41"/>
      <c r="D311" s="41"/>
      <c r="E311" s="39"/>
      <c r="F311" s="39"/>
      <c r="G311" s="16"/>
      <c r="H311" s="16"/>
      <c r="I311" s="39"/>
    </row>
    <row r="312" spans="2:9" s="26" customFormat="1">
      <c r="B312" s="41"/>
      <c r="C312" s="41"/>
      <c r="D312" s="41"/>
      <c r="E312" s="39"/>
      <c r="F312" s="39"/>
      <c r="G312" s="16"/>
      <c r="H312" s="16"/>
      <c r="I312" s="39"/>
    </row>
    <row r="313" spans="2:9" s="26" customFormat="1">
      <c r="B313" s="41"/>
      <c r="C313" s="41"/>
      <c r="D313" s="41"/>
      <c r="E313" s="39"/>
      <c r="F313" s="39"/>
      <c r="G313" s="16"/>
      <c r="H313" s="16"/>
      <c r="I313" s="39"/>
    </row>
    <row r="314" spans="2:9" s="26" customFormat="1">
      <c r="B314" s="41"/>
      <c r="C314" s="41"/>
      <c r="D314" s="41"/>
      <c r="E314" s="39"/>
      <c r="F314" s="39"/>
      <c r="G314" s="16"/>
      <c r="H314" s="16"/>
      <c r="I314" s="39"/>
    </row>
    <row r="315" spans="2:9" s="26" customFormat="1">
      <c r="B315" s="41"/>
      <c r="C315" s="41"/>
      <c r="D315" s="41"/>
      <c r="E315" s="39"/>
      <c r="F315" s="39"/>
      <c r="G315" s="16"/>
      <c r="H315" s="16"/>
      <c r="I315" s="39"/>
    </row>
    <row r="316" spans="2:9" s="26" customFormat="1">
      <c r="B316" s="41"/>
      <c r="C316" s="41"/>
      <c r="D316" s="41"/>
      <c r="E316" s="39"/>
      <c r="F316" s="39"/>
      <c r="G316" s="16"/>
      <c r="H316" s="16"/>
      <c r="I316" s="39"/>
    </row>
    <row r="317" spans="2:9" s="26" customFormat="1">
      <c r="B317" s="41"/>
      <c r="C317" s="41"/>
      <c r="D317" s="41"/>
      <c r="E317" s="39"/>
      <c r="F317" s="39"/>
      <c r="G317" s="16"/>
      <c r="H317" s="16"/>
      <c r="I317" s="39"/>
    </row>
    <row r="318" spans="2:9" s="26" customFormat="1">
      <c r="B318" s="41"/>
      <c r="C318" s="41"/>
      <c r="D318" s="41"/>
      <c r="E318" s="39"/>
      <c r="F318" s="39"/>
      <c r="G318" s="16"/>
      <c r="H318" s="16"/>
      <c r="I318" s="39"/>
    </row>
    <row r="319" spans="2:9" s="26" customFormat="1">
      <c r="B319" s="41"/>
      <c r="C319" s="41"/>
      <c r="D319" s="41"/>
      <c r="E319" s="39"/>
      <c r="F319" s="39"/>
      <c r="G319" s="16"/>
      <c r="H319" s="16"/>
      <c r="I319" s="39"/>
    </row>
    <row r="320" spans="2:9" s="26" customFormat="1">
      <c r="B320" s="41"/>
      <c r="C320" s="41"/>
      <c r="D320" s="41"/>
      <c r="E320" s="39"/>
      <c r="F320" s="39"/>
      <c r="G320" s="16"/>
      <c r="H320" s="16"/>
      <c r="I320" s="39"/>
    </row>
    <row r="321" spans="2:9" s="26" customFormat="1">
      <c r="B321" s="41"/>
      <c r="C321" s="41"/>
      <c r="D321" s="41"/>
      <c r="E321" s="39"/>
      <c r="F321" s="39"/>
      <c r="G321" s="16"/>
      <c r="H321" s="16"/>
      <c r="I321" s="39"/>
    </row>
    <row r="322" spans="2:9" s="26" customFormat="1">
      <c r="B322" s="41"/>
      <c r="C322" s="41"/>
      <c r="D322" s="41"/>
      <c r="E322" s="39"/>
      <c r="F322" s="39"/>
      <c r="G322" s="16"/>
      <c r="H322" s="16"/>
      <c r="I322" s="39"/>
    </row>
    <row r="323" spans="2:9" s="26" customFormat="1">
      <c r="B323" s="41"/>
      <c r="C323" s="41"/>
      <c r="D323" s="41"/>
      <c r="E323" s="39"/>
      <c r="F323" s="39"/>
      <c r="G323" s="16"/>
      <c r="H323" s="16"/>
      <c r="I323" s="39"/>
    </row>
    <row r="324" spans="2:9" s="26" customFormat="1">
      <c r="B324" s="41"/>
      <c r="C324" s="41"/>
      <c r="D324" s="41"/>
      <c r="E324" s="39"/>
      <c r="F324" s="39"/>
      <c r="G324" s="16"/>
      <c r="H324" s="16"/>
      <c r="I324" s="39"/>
    </row>
    <row r="325" spans="2:9" s="26" customFormat="1">
      <c r="B325" s="41"/>
      <c r="C325" s="41"/>
      <c r="D325" s="41"/>
      <c r="E325" s="39"/>
      <c r="F325" s="39"/>
      <c r="G325" s="16"/>
      <c r="H325" s="16"/>
      <c r="I325" s="39"/>
    </row>
    <row r="326" spans="2:9" s="26" customFormat="1">
      <c r="B326" s="41"/>
      <c r="C326" s="41"/>
      <c r="D326" s="41"/>
      <c r="E326" s="39"/>
      <c r="F326" s="39"/>
      <c r="G326" s="16"/>
      <c r="H326" s="16"/>
      <c r="I326" s="39"/>
    </row>
    <row r="327" spans="2:9" s="26" customFormat="1">
      <c r="B327" s="41"/>
      <c r="C327" s="41"/>
      <c r="D327" s="41"/>
      <c r="E327" s="39"/>
      <c r="F327" s="39"/>
      <c r="G327" s="16"/>
      <c r="H327" s="16"/>
      <c r="I327" s="39"/>
    </row>
    <row r="328" spans="2:9" s="26" customFormat="1">
      <c r="B328" s="41"/>
      <c r="C328" s="41"/>
      <c r="D328" s="41"/>
      <c r="E328" s="39"/>
      <c r="F328" s="39"/>
      <c r="G328" s="16"/>
      <c r="H328" s="16"/>
      <c r="I328" s="39"/>
    </row>
    <row r="329" spans="2:9" s="26" customFormat="1">
      <c r="B329" s="41"/>
      <c r="C329" s="41"/>
      <c r="D329" s="41"/>
      <c r="E329" s="39"/>
      <c r="F329" s="39"/>
      <c r="G329" s="16"/>
      <c r="H329" s="16"/>
      <c r="I329" s="39"/>
    </row>
    <row r="330" spans="2:9" s="26" customFormat="1">
      <c r="B330" s="41"/>
      <c r="C330" s="41"/>
      <c r="D330" s="41"/>
      <c r="E330" s="39"/>
      <c r="F330" s="39"/>
      <c r="G330" s="16"/>
      <c r="H330" s="16"/>
      <c r="I330" s="39"/>
    </row>
    <row r="331" spans="2:9" s="26" customFormat="1">
      <c r="B331" s="41"/>
      <c r="C331" s="41"/>
      <c r="D331" s="41"/>
      <c r="E331" s="39"/>
      <c r="F331" s="39"/>
      <c r="G331" s="16"/>
      <c r="H331" s="16"/>
      <c r="I331" s="39"/>
    </row>
    <row r="332" spans="2:9" s="26" customFormat="1">
      <c r="B332" s="41"/>
      <c r="C332" s="41"/>
      <c r="D332" s="41"/>
      <c r="E332" s="39"/>
      <c r="F332" s="39"/>
      <c r="G332" s="16"/>
      <c r="H332" s="16"/>
      <c r="I332" s="39"/>
    </row>
    <row r="333" spans="2:9" s="26" customFormat="1">
      <c r="B333" s="41"/>
      <c r="C333" s="41"/>
      <c r="D333" s="41"/>
      <c r="E333" s="39"/>
      <c r="F333" s="39"/>
      <c r="G333" s="16"/>
      <c r="H333" s="16"/>
      <c r="I333" s="39"/>
    </row>
    <row r="334" spans="2:9" s="26" customFormat="1">
      <c r="B334" s="41"/>
      <c r="C334" s="41"/>
      <c r="D334" s="41"/>
      <c r="E334" s="39"/>
      <c r="F334" s="39"/>
      <c r="G334" s="16"/>
      <c r="H334" s="16"/>
      <c r="I334" s="39"/>
    </row>
    <row r="335" spans="2:9" s="26" customFormat="1">
      <c r="B335" s="41"/>
      <c r="C335" s="41"/>
      <c r="D335" s="41"/>
      <c r="E335" s="39"/>
      <c r="F335" s="39"/>
      <c r="G335" s="16"/>
      <c r="H335" s="16"/>
      <c r="I335" s="39"/>
    </row>
    <row r="336" spans="2:9" s="26" customFormat="1">
      <c r="B336" s="41"/>
      <c r="C336" s="41"/>
      <c r="D336" s="41"/>
      <c r="E336" s="39"/>
      <c r="F336" s="39"/>
      <c r="G336" s="16"/>
      <c r="H336" s="16"/>
      <c r="I336" s="39"/>
    </row>
    <row r="337" spans="2:9" s="26" customFormat="1">
      <c r="B337" s="41"/>
      <c r="C337" s="41"/>
      <c r="D337" s="41"/>
      <c r="E337" s="39"/>
      <c r="F337" s="39"/>
      <c r="G337" s="16"/>
      <c r="H337" s="16"/>
      <c r="I337" s="39"/>
    </row>
    <row r="338" spans="2:9" s="26" customFormat="1">
      <c r="B338" s="41"/>
      <c r="C338" s="41"/>
      <c r="D338" s="41"/>
      <c r="E338" s="39"/>
      <c r="F338" s="39"/>
      <c r="G338" s="16"/>
      <c r="H338" s="16"/>
      <c r="I338" s="39"/>
    </row>
    <row r="339" spans="2:9" s="26" customFormat="1">
      <c r="B339" s="41"/>
      <c r="C339" s="41"/>
      <c r="D339" s="41"/>
      <c r="E339" s="39"/>
      <c r="F339" s="39"/>
      <c r="G339" s="16"/>
      <c r="H339" s="16"/>
      <c r="I339" s="39"/>
    </row>
    <row r="340" spans="2:9" s="26" customFormat="1">
      <c r="B340" s="41"/>
      <c r="C340" s="41"/>
      <c r="D340" s="41"/>
      <c r="E340" s="39"/>
      <c r="F340" s="39"/>
      <c r="G340" s="16"/>
      <c r="H340" s="16"/>
      <c r="I340" s="39"/>
    </row>
    <row r="341" spans="2:9" s="26" customFormat="1">
      <c r="B341" s="41"/>
      <c r="C341" s="41"/>
      <c r="D341" s="41"/>
      <c r="E341" s="39"/>
      <c r="F341" s="39"/>
      <c r="G341" s="16"/>
      <c r="H341" s="16"/>
      <c r="I341" s="39"/>
    </row>
    <row r="342" spans="2:9" s="26" customFormat="1">
      <c r="B342" s="41"/>
      <c r="C342" s="41"/>
      <c r="D342" s="41"/>
      <c r="E342" s="39"/>
      <c r="F342" s="39"/>
      <c r="G342" s="16"/>
      <c r="H342" s="16"/>
      <c r="I342" s="39"/>
    </row>
    <row r="343" spans="2:9" s="26" customFormat="1">
      <c r="B343" s="41"/>
      <c r="C343" s="41"/>
      <c r="D343" s="41"/>
      <c r="E343" s="39"/>
      <c r="F343" s="39"/>
      <c r="G343" s="16"/>
      <c r="H343" s="16"/>
      <c r="I343" s="39"/>
    </row>
    <row r="344" spans="2:9" s="26" customFormat="1">
      <c r="B344" s="41"/>
      <c r="C344" s="41"/>
      <c r="D344" s="41"/>
      <c r="E344" s="39"/>
      <c r="F344" s="39"/>
      <c r="G344" s="16"/>
      <c r="H344" s="16"/>
      <c r="I344" s="39"/>
    </row>
    <row r="345" spans="2:9" s="26" customFormat="1">
      <c r="B345" s="41"/>
      <c r="C345" s="41"/>
      <c r="D345" s="41"/>
      <c r="E345" s="39"/>
      <c r="F345" s="39"/>
      <c r="G345" s="16"/>
      <c r="H345" s="16"/>
      <c r="I345" s="39"/>
    </row>
    <row r="346" spans="2:9" s="26" customFormat="1">
      <c r="B346" s="41"/>
      <c r="C346" s="41"/>
      <c r="D346" s="41"/>
      <c r="E346" s="39"/>
      <c r="F346" s="39"/>
      <c r="G346" s="16"/>
      <c r="H346" s="16"/>
      <c r="I346" s="39"/>
    </row>
    <row r="347" spans="2:9" s="26" customFormat="1">
      <c r="B347" s="41"/>
      <c r="C347" s="41"/>
      <c r="D347" s="41"/>
      <c r="E347" s="39"/>
      <c r="F347" s="39"/>
      <c r="G347" s="16"/>
      <c r="H347" s="16"/>
      <c r="I347" s="39"/>
    </row>
    <row r="348" spans="2:9" s="26" customFormat="1">
      <c r="B348" s="41"/>
      <c r="C348" s="41"/>
      <c r="D348" s="41"/>
      <c r="E348" s="39"/>
      <c r="F348" s="39"/>
      <c r="G348" s="16"/>
      <c r="H348" s="16"/>
      <c r="I348" s="39"/>
    </row>
    <row r="349" spans="2:9" s="26" customFormat="1">
      <c r="B349" s="41"/>
      <c r="C349" s="41"/>
      <c r="D349" s="41"/>
      <c r="E349" s="39"/>
      <c r="F349" s="39"/>
      <c r="G349" s="16"/>
      <c r="H349" s="16"/>
      <c r="I349" s="39"/>
    </row>
    <row r="350" spans="2:9" s="26" customFormat="1">
      <c r="B350" s="41"/>
      <c r="C350" s="41"/>
      <c r="D350" s="41"/>
      <c r="E350" s="39"/>
      <c r="F350" s="39"/>
      <c r="G350" s="16"/>
      <c r="H350" s="16"/>
      <c r="I350" s="39"/>
    </row>
    <row r="351" spans="2:9" s="26" customFormat="1">
      <c r="B351" s="41"/>
      <c r="C351" s="41"/>
      <c r="D351" s="41"/>
      <c r="E351" s="39"/>
      <c r="F351" s="39"/>
      <c r="G351" s="16"/>
      <c r="H351" s="16"/>
      <c r="I351" s="39"/>
    </row>
    <row r="352" spans="2:9" s="26" customFormat="1">
      <c r="B352" s="41"/>
      <c r="C352" s="41"/>
      <c r="D352" s="41"/>
      <c r="E352" s="39"/>
      <c r="F352" s="39"/>
      <c r="G352" s="16"/>
      <c r="H352" s="16"/>
      <c r="I352" s="39"/>
    </row>
    <row r="353" spans="2:9" s="26" customFormat="1">
      <c r="B353" s="41"/>
      <c r="C353" s="41"/>
      <c r="D353" s="41"/>
      <c r="E353" s="39"/>
      <c r="F353" s="39"/>
      <c r="G353" s="16"/>
      <c r="H353" s="16"/>
      <c r="I353" s="39"/>
    </row>
    <row r="354" spans="2:9" s="26" customFormat="1">
      <c r="B354" s="41"/>
      <c r="C354" s="41"/>
      <c r="D354" s="41"/>
      <c r="E354" s="39"/>
      <c r="F354" s="39"/>
      <c r="G354" s="16"/>
      <c r="H354" s="16"/>
      <c r="I354" s="39"/>
    </row>
    <row r="355" spans="2:9" s="26" customFormat="1">
      <c r="B355" s="41"/>
      <c r="C355" s="41"/>
      <c r="D355" s="41"/>
      <c r="E355" s="39"/>
      <c r="F355" s="39"/>
      <c r="G355" s="16"/>
      <c r="H355" s="16"/>
      <c r="I355" s="39"/>
    </row>
    <row r="356" spans="2:9" s="26" customFormat="1">
      <c r="B356" s="41"/>
      <c r="C356" s="41"/>
      <c r="D356" s="41"/>
      <c r="E356" s="39"/>
      <c r="F356" s="39"/>
      <c r="G356" s="16"/>
      <c r="H356" s="16"/>
      <c r="I356" s="39"/>
    </row>
    <row r="357" spans="2:9" s="26" customFormat="1">
      <c r="B357" s="41"/>
      <c r="C357" s="41"/>
      <c r="D357" s="41"/>
      <c r="E357" s="39"/>
      <c r="F357" s="39"/>
      <c r="G357" s="16"/>
      <c r="H357" s="16"/>
      <c r="I357" s="39"/>
    </row>
    <row r="358" spans="2:9" s="26" customFormat="1">
      <c r="B358" s="41"/>
      <c r="C358" s="41"/>
      <c r="D358" s="41"/>
      <c r="E358" s="39"/>
      <c r="F358" s="39"/>
      <c r="G358" s="16"/>
      <c r="H358" s="16"/>
      <c r="I358" s="39"/>
    </row>
    <row r="359" spans="2:9" s="26" customFormat="1">
      <c r="B359" s="41"/>
      <c r="C359" s="41"/>
      <c r="D359" s="41"/>
      <c r="E359" s="39"/>
      <c r="F359" s="39"/>
      <c r="G359" s="16"/>
      <c r="H359" s="16"/>
      <c r="I359" s="39"/>
    </row>
    <row r="360" spans="2:9" s="26" customFormat="1">
      <c r="B360" s="41"/>
      <c r="C360" s="41"/>
      <c r="D360" s="41"/>
      <c r="E360" s="39"/>
      <c r="F360" s="39"/>
      <c r="G360" s="16"/>
      <c r="H360" s="16"/>
      <c r="I360" s="39"/>
    </row>
    <row r="361" spans="2:9" s="26" customFormat="1">
      <c r="B361" s="41"/>
      <c r="C361" s="41"/>
      <c r="D361" s="41"/>
      <c r="E361" s="39"/>
      <c r="F361" s="39"/>
      <c r="G361" s="16"/>
      <c r="H361" s="16"/>
      <c r="I361" s="39"/>
    </row>
    <row r="362" spans="2:9" s="26" customFormat="1">
      <c r="B362" s="41"/>
      <c r="C362" s="41"/>
      <c r="D362" s="41"/>
      <c r="E362" s="39"/>
      <c r="F362" s="39"/>
      <c r="G362" s="16"/>
      <c r="H362" s="16"/>
      <c r="I362" s="39"/>
    </row>
    <row r="363" spans="2:9" s="26" customFormat="1">
      <c r="B363" s="41"/>
      <c r="C363" s="41"/>
      <c r="D363" s="41"/>
      <c r="E363" s="39"/>
      <c r="F363" s="39"/>
      <c r="G363" s="16"/>
      <c r="H363" s="16"/>
      <c r="I363" s="39"/>
    </row>
    <row r="364" spans="2:9">
      <c r="E364" s="11"/>
      <c r="F364" s="11"/>
      <c r="I364" s="11"/>
    </row>
    <row r="365" spans="2:9">
      <c r="E365" s="11"/>
      <c r="F365" s="11"/>
      <c r="I365" s="11"/>
    </row>
    <row r="366" spans="2:9">
      <c r="E366" s="11"/>
      <c r="F366" s="11"/>
      <c r="I366" s="11"/>
    </row>
    <row r="367" spans="2:9">
      <c r="E367" s="11"/>
      <c r="F367" s="11"/>
      <c r="I367" s="11"/>
    </row>
    <row r="368" spans="2:9">
      <c r="E368" s="11"/>
      <c r="F368" s="11"/>
      <c r="I368" s="11"/>
    </row>
    <row r="369" spans="5:9">
      <c r="E369" s="11"/>
      <c r="F369" s="11"/>
      <c r="I369" s="11"/>
    </row>
    <row r="370" spans="5:9">
      <c r="E370" s="11"/>
      <c r="F370" s="11"/>
      <c r="I370" s="11"/>
    </row>
    <row r="371" spans="5:9">
      <c r="E371" s="11"/>
      <c r="F371" s="11"/>
      <c r="I371" s="11"/>
    </row>
    <row r="372" spans="5:9">
      <c r="E372" s="11"/>
      <c r="F372" s="11"/>
      <c r="I372" s="11"/>
    </row>
    <row r="373" spans="5:9">
      <c r="E373" s="11"/>
      <c r="F373" s="11"/>
      <c r="I373" s="11"/>
    </row>
  </sheetData>
  <mergeCells count="1">
    <mergeCell ref="B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SCADENTAR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2024-04-15T14:33:06Z</dcterms:created>
  <dcterms:modified xsi:type="dcterms:W3CDTF">2024-04-15T14:37:06Z</dcterms:modified>
</cp:coreProperties>
</file>